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695"/>
  </bookViews>
  <sheets>
    <sheet name="E. E.P" sheetId="1" r:id="rId1"/>
    <sheet name="Ingresos" sheetId="4" r:id="rId2"/>
    <sheet name="Gastos" sheetId="2" r:id="rId3"/>
    <sheet name="marzo" sheetId="6" r:id="rId4"/>
    <sheet name="junio" sheetId="7" r:id="rId5"/>
    <sheet name="set" sheetId="8" r:id="rId6"/>
    <sheet name="dic" sheetId="10" r:id="rId7"/>
    <sheet name="Hoja1" sheetId="9" r:id="rId8"/>
  </sheets>
  <definedNames>
    <definedName name="_xlnm._FilterDatabase" localSheetId="6" hidden="1">dic!$A$1:$G$400</definedName>
    <definedName name="_xlnm._FilterDatabase" localSheetId="3" hidden="1">marzo!$A$2:$G$392</definedName>
    <definedName name="_xlnm._FilterDatabase" localSheetId="5" hidden="1">set!$A$1:$G$398</definedName>
    <definedName name="REPORTE_enero_a_dic._2019" localSheetId="6">dic!$A$1:$G$385</definedName>
    <definedName name="REPORTE_enero_a_dic_2019_2" localSheetId="6">dic!#REF!</definedName>
    <definedName name="REPORTE_enero_a_marzo_2019" localSheetId="3">marzo!$A$2:$G$377</definedName>
    <definedName name="REPORTE_enero_a_set.2019_3" localSheetId="5">set!$A$1:$G$398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2" l="1"/>
  <c r="G155" i="2" l="1"/>
  <c r="H155" i="2"/>
  <c r="I155" i="2"/>
  <c r="F155" i="2"/>
  <c r="F171" i="2" l="1"/>
  <c r="G171" i="2"/>
  <c r="H171" i="2"/>
  <c r="I171" i="2"/>
  <c r="E171" i="2"/>
  <c r="F160" i="2"/>
  <c r="G160" i="2"/>
  <c r="H160" i="2"/>
  <c r="I160" i="2"/>
  <c r="E160" i="2"/>
  <c r="G154" i="2"/>
  <c r="H154" i="2"/>
  <c r="F82" i="4" l="1"/>
  <c r="F153" i="7" l="1"/>
  <c r="F18" i="4" l="1"/>
  <c r="K18" i="4" s="1"/>
  <c r="F19" i="4"/>
  <c r="K19" i="4" s="1"/>
  <c r="F20" i="4"/>
  <c r="K20" i="4" s="1"/>
  <c r="F21" i="4"/>
  <c r="K21" i="4" s="1"/>
  <c r="F22" i="4"/>
  <c r="K22" i="4" s="1"/>
  <c r="F23" i="4"/>
  <c r="K23" i="4" s="1"/>
  <c r="F24" i="4"/>
  <c r="K24" i="4" s="1"/>
  <c r="F25" i="4"/>
  <c r="K25" i="4" s="1"/>
  <c r="F26" i="4"/>
  <c r="K26" i="4" s="1"/>
  <c r="F27" i="4"/>
  <c r="K27" i="4" s="1"/>
  <c r="F28" i="4"/>
  <c r="K28" i="4" s="1"/>
  <c r="F29" i="4"/>
  <c r="K29" i="4" s="1"/>
  <c r="F30" i="4"/>
  <c r="K30" i="4" s="1"/>
  <c r="F31" i="4"/>
  <c r="K31" i="4" s="1"/>
  <c r="F32" i="4"/>
  <c r="K32" i="4" s="1"/>
  <c r="F33" i="4"/>
  <c r="K33" i="4" s="1"/>
  <c r="F34" i="4"/>
  <c r="K34" i="4" s="1"/>
  <c r="F35" i="4"/>
  <c r="K35" i="4" s="1"/>
  <c r="F36" i="4"/>
  <c r="K36" i="4" s="1"/>
  <c r="F37" i="4"/>
  <c r="K37" i="4" s="1"/>
  <c r="F38" i="4"/>
  <c r="K38" i="4" s="1"/>
  <c r="F39" i="4"/>
  <c r="K39" i="4" s="1"/>
  <c r="F40" i="4"/>
  <c r="K40" i="4" s="1"/>
  <c r="F41" i="4"/>
  <c r="K41" i="4" s="1"/>
  <c r="F42" i="4"/>
  <c r="K42" i="4" s="1"/>
  <c r="F43" i="4"/>
  <c r="K43" i="4" s="1"/>
  <c r="F44" i="4"/>
  <c r="K44" i="4" s="1"/>
  <c r="F45" i="4"/>
  <c r="K45" i="4" s="1"/>
  <c r="F46" i="4"/>
  <c r="K46" i="4" s="1"/>
  <c r="F47" i="4"/>
  <c r="K47" i="4" s="1"/>
  <c r="F48" i="4"/>
  <c r="K48" i="4" s="1"/>
  <c r="F49" i="4"/>
  <c r="K49" i="4" s="1"/>
  <c r="F50" i="4"/>
  <c r="K50" i="4" s="1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17" i="4"/>
  <c r="F8" i="4"/>
  <c r="K8" i="4" s="1"/>
  <c r="F9" i="4"/>
  <c r="K9" i="4" s="1"/>
  <c r="F10" i="4"/>
  <c r="K10" i="4" s="1"/>
  <c r="F11" i="4"/>
  <c r="K11" i="4" s="1"/>
  <c r="F12" i="4"/>
  <c r="K12" i="4" s="1"/>
  <c r="F13" i="4"/>
  <c r="K13" i="4" s="1"/>
  <c r="F14" i="4"/>
  <c r="K14" i="4" s="1"/>
  <c r="F15" i="4"/>
  <c r="K15" i="4" s="1"/>
  <c r="F16" i="4"/>
  <c r="K16" i="4" s="1"/>
  <c r="K17" i="4"/>
  <c r="F7" i="4"/>
  <c r="K7" i="4" s="1"/>
  <c r="D148" i="7" l="1"/>
  <c r="D155" i="7" s="1"/>
  <c r="E148" i="7"/>
  <c r="E155" i="7" s="1"/>
  <c r="F148" i="7"/>
  <c r="F155" i="7" s="1"/>
  <c r="G148" i="7"/>
  <c r="C148" i="7"/>
  <c r="C155" i="7" s="1"/>
  <c r="I154" i="2" l="1"/>
  <c r="E26" i="1" l="1"/>
  <c r="E20" i="1"/>
  <c r="F183" i="2"/>
  <c r="F161" i="2" l="1"/>
  <c r="G161" i="2"/>
  <c r="H161" i="2"/>
  <c r="D21" i="1" s="1"/>
  <c r="I161" i="2"/>
  <c r="F21" i="1" s="1"/>
  <c r="E161" i="2"/>
  <c r="C21" i="1" s="1"/>
  <c r="F170" i="2"/>
  <c r="G170" i="2"/>
  <c r="H170" i="2"/>
  <c r="D30" i="1" s="1"/>
  <c r="I170" i="2"/>
  <c r="F30" i="1" s="1"/>
  <c r="E170" i="2"/>
  <c r="C30" i="1" s="1"/>
  <c r="D22" i="1"/>
  <c r="F22" i="1"/>
  <c r="D23" i="1"/>
  <c r="F23" i="1"/>
  <c r="D24" i="1"/>
  <c r="F24" i="1"/>
  <c r="D25" i="1"/>
  <c r="F25" i="1"/>
  <c r="D27" i="1"/>
  <c r="F27" i="1"/>
  <c r="D28" i="1"/>
  <c r="F28" i="1"/>
  <c r="D29" i="1"/>
  <c r="F29" i="1"/>
  <c r="C22" i="1"/>
  <c r="C23" i="1"/>
  <c r="C24" i="1"/>
  <c r="C25" i="1"/>
  <c r="C27" i="1"/>
  <c r="C28" i="1"/>
  <c r="C29" i="1"/>
  <c r="I21" i="1" l="1"/>
  <c r="G30" i="1"/>
  <c r="H30" i="1"/>
  <c r="E33" i="1"/>
  <c r="F166" i="2"/>
  <c r="G166" i="2"/>
  <c r="H166" i="2"/>
  <c r="D26" i="1" s="1"/>
  <c r="I166" i="2"/>
  <c r="F26" i="1" s="1"/>
  <c r="D31" i="1"/>
  <c r="F31" i="1"/>
  <c r="F172" i="2"/>
  <c r="G172" i="2"/>
  <c r="H172" i="2"/>
  <c r="D32" i="1" s="1"/>
  <c r="I172" i="2"/>
  <c r="F32" i="1" s="1"/>
  <c r="J32" i="1" s="1"/>
  <c r="E172" i="2"/>
  <c r="C32" i="1" s="1"/>
  <c r="C31" i="1"/>
  <c r="E166" i="2"/>
  <c r="C26" i="1" s="1"/>
  <c r="J26" i="1" l="1"/>
  <c r="I32" i="1"/>
  <c r="I174" i="2"/>
  <c r="D20" i="1"/>
  <c r="D33" i="1" s="1"/>
  <c r="H174" i="2"/>
  <c r="F174" i="2"/>
  <c r="E174" i="2"/>
  <c r="G174" i="2"/>
  <c r="C20" i="1"/>
  <c r="C33" i="1" s="1"/>
  <c r="F20" i="1"/>
  <c r="F11" i="1"/>
  <c r="D11" i="1"/>
  <c r="C11" i="1"/>
  <c r="G97" i="4"/>
  <c r="F16" i="1" s="1"/>
  <c r="F97" i="4"/>
  <c r="D16" i="1" s="1"/>
  <c r="E97" i="4"/>
  <c r="D97" i="4"/>
  <c r="G96" i="4"/>
  <c r="F15" i="1" s="1"/>
  <c r="F96" i="4"/>
  <c r="D15" i="1" s="1"/>
  <c r="E96" i="4"/>
  <c r="D96" i="4"/>
  <c r="G95" i="4"/>
  <c r="F14" i="1" s="1"/>
  <c r="F95" i="4"/>
  <c r="D14" i="1" s="1"/>
  <c r="E95" i="4"/>
  <c r="D95" i="4"/>
  <c r="G94" i="4"/>
  <c r="F13" i="1" s="1"/>
  <c r="F94" i="4"/>
  <c r="D13" i="1" s="1"/>
  <c r="E94" i="4"/>
  <c r="D94" i="4"/>
  <c r="G93" i="4"/>
  <c r="F12" i="1" s="1"/>
  <c r="F93" i="4"/>
  <c r="D12" i="1" s="1"/>
  <c r="E93" i="4"/>
  <c r="D93" i="4"/>
  <c r="G91" i="4"/>
  <c r="F91" i="4"/>
  <c r="E91" i="4"/>
  <c r="D91" i="4"/>
  <c r="C97" i="4"/>
  <c r="C16" i="1" s="1"/>
  <c r="C96" i="4"/>
  <c r="C15" i="1" s="1"/>
  <c r="C95" i="4"/>
  <c r="C14" i="1" s="1"/>
  <c r="C94" i="4"/>
  <c r="C93" i="4"/>
  <c r="C12" i="1" s="1"/>
  <c r="C91" i="4"/>
  <c r="C10" i="1" s="1"/>
  <c r="G84" i="4"/>
  <c r="G88" i="4" s="1"/>
  <c r="F84" i="4"/>
  <c r="F88" i="4" s="1"/>
  <c r="E84" i="4"/>
  <c r="E88" i="4" s="1"/>
  <c r="D84" i="4"/>
  <c r="D88" i="4" s="1"/>
  <c r="C84" i="4"/>
  <c r="C88" i="4" s="1"/>
  <c r="H11" i="1" l="1"/>
  <c r="E177" i="2"/>
  <c r="H177" i="2"/>
  <c r="F99" i="4"/>
  <c r="F101" i="4" s="1"/>
  <c r="D99" i="4"/>
  <c r="D101" i="4" s="1"/>
  <c r="E99" i="4"/>
  <c r="E101" i="4" s="1"/>
  <c r="G99" i="4"/>
  <c r="F10" i="1"/>
  <c r="F33" i="1"/>
  <c r="I12" i="1"/>
  <c r="I14" i="1"/>
  <c r="D10" i="1"/>
  <c r="H13" i="1"/>
  <c r="C99" i="4"/>
  <c r="C101" i="4" s="1"/>
  <c r="I15" i="1"/>
  <c r="I16" i="1"/>
  <c r="H12" i="1"/>
  <c r="J12" i="1"/>
  <c r="H14" i="1"/>
  <c r="J14" i="1"/>
  <c r="J16" i="1"/>
  <c r="H16" i="1"/>
  <c r="J15" i="1"/>
  <c r="H15" i="1"/>
  <c r="C13" i="1"/>
  <c r="I13" i="1" s="1"/>
  <c r="J13" i="1"/>
  <c r="I10" i="1" l="1"/>
  <c r="H10" i="1"/>
  <c r="G101" i="4"/>
  <c r="J10" i="1"/>
  <c r="I177" i="2"/>
  <c r="I175" i="2"/>
  <c r="F154" i="2"/>
  <c r="E154" i="2"/>
  <c r="E155" i="2" s="1"/>
  <c r="B157" i="2" l="1"/>
  <c r="D157" i="2"/>
  <c r="H175" i="2"/>
  <c r="F175" i="2"/>
  <c r="E175" i="2"/>
  <c r="G175" i="2"/>
  <c r="G10" i="1"/>
  <c r="H17" i="1"/>
  <c r="G11" i="1"/>
  <c r="G12" i="1"/>
  <c r="G13" i="1"/>
  <c r="G14" i="1"/>
  <c r="G15" i="1"/>
  <c r="G16" i="1"/>
  <c r="C17" i="1"/>
  <c r="C103" i="4" s="1"/>
  <c r="D17" i="1"/>
  <c r="E17" i="1"/>
  <c r="E35" i="1" s="1"/>
  <c r="F17" i="1"/>
  <c r="G103" i="4" s="1"/>
  <c r="G22" i="1"/>
  <c r="H22" i="1"/>
  <c r="G23" i="1"/>
  <c r="H23" i="1"/>
  <c r="G24" i="1"/>
  <c r="H24" i="1"/>
  <c r="G25" i="1"/>
  <c r="H25" i="1"/>
  <c r="H26" i="1"/>
  <c r="G27" i="1"/>
  <c r="H27" i="1"/>
  <c r="G28" i="1"/>
  <c r="H28" i="1"/>
  <c r="G32" i="1"/>
  <c r="F35" i="1" l="1"/>
  <c r="H29" i="1"/>
  <c r="I26" i="1"/>
  <c r="H21" i="1"/>
  <c r="G29" i="1"/>
  <c r="H20" i="1"/>
  <c r="I20" i="1"/>
  <c r="J31" i="1"/>
  <c r="H31" i="1"/>
  <c r="I31" i="1"/>
  <c r="J21" i="1"/>
  <c r="G31" i="1"/>
  <c r="J20" i="1"/>
  <c r="G17" i="1"/>
  <c r="G20" i="1"/>
  <c r="H32" i="1"/>
  <c r="G21" i="1"/>
  <c r="G26" i="1"/>
  <c r="H33" i="1" l="1"/>
  <c r="H35" i="1" s="1"/>
  <c r="G33" i="1"/>
  <c r="G35" i="1" s="1"/>
  <c r="D35" i="1"/>
  <c r="C35" i="1"/>
</calcChain>
</file>

<file path=xl/comments1.xml><?xml version="1.0" encoding="utf-8"?>
<comments xmlns="http://schemas.openxmlformats.org/spreadsheetml/2006/main">
  <authors>
    <author>Edgar Jimenez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La columna que dice Total</t>
        </r>
      </text>
    </comment>
    <comment ref="B180" authorId="0">
      <text>
        <r>
          <rPr>
            <b/>
            <sz val="9"/>
            <color indexed="81"/>
            <rFont val="Tahoma"/>
            <family val="2"/>
          </rPr>
          <t>Compronisos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>Corresponden a Compromisos de Servicios y materiales suministrados por Ana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Corresponden a compromisos de activos suministrados por Ana.</t>
        </r>
      </text>
    </comment>
  </commentList>
</comments>
</file>

<file path=xl/connections.xml><?xml version="1.0" encoding="utf-8"?>
<connections xmlns="http://schemas.openxmlformats.org/spreadsheetml/2006/main">
  <connection id="1" name="REPORTE enero a dic. 2019" type="6" refreshedVersion="5" background="1" saveData="1">
    <textPr sourceFile="\\CONTA_02\Respaldo.Will\AÑO 2019\CONFRONTACION DE EGRESOS 2019\R6\Reportes\REPORTE enero a dic. 2019.TXT" delimited="0">
      <textFields count="24">
        <textField/>
        <textField position="2"/>
        <textField position="9"/>
        <textField position="17"/>
        <textField position="51"/>
        <textField position="67"/>
        <textField position="68"/>
        <textField position="84"/>
        <textField position="85"/>
        <textField position="101"/>
        <textField position="102"/>
        <textField position="118"/>
        <textField position="119"/>
        <textField position="135"/>
        <textField position="136"/>
        <textField position="152"/>
        <textField position="153"/>
        <textField position="169"/>
        <textField position="170"/>
        <textField position="186"/>
        <textField position="187"/>
        <textField position="203"/>
        <textField position="204"/>
        <textField position="220"/>
      </textFields>
    </textPr>
  </connection>
  <connection id="2" name="REPORTE enero a marzo 2019" type="6" refreshedVersion="5" background="1" saveData="1">
    <textPr sourceFile="\\CONTA_02\Respaldo.Will\AÑO 2019\CONFRONTACION DE EGRESOS 2019\R6\Reportes\REPORTE enero a marzo 2019.TXT" delimited="0">
      <textFields count="24">
        <textField/>
        <textField position="2"/>
        <textField position="9"/>
        <textField position="12"/>
        <textField position="51"/>
        <textField position="67"/>
        <textField position="68"/>
        <textField position="84"/>
        <textField position="85"/>
        <textField position="101"/>
        <textField position="102"/>
        <textField position="118"/>
        <textField position="119"/>
        <textField position="135"/>
        <textField position="136"/>
        <textField position="152"/>
        <textField position="153"/>
        <textField position="169"/>
        <textField position="170"/>
        <textField position="186"/>
        <textField position="187"/>
        <textField position="203"/>
        <textField position="204"/>
        <textField position="220"/>
      </textFields>
    </textPr>
  </connection>
  <connection id="3" name="REPORTE enero a set.2019 3" type="6" refreshedVersion="5" background="1" saveData="1">
    <textPr sourceFile="\\CONTA_02\Respaldo.Will\AÑO 2019\CONFRONTACION DE EGRESOS 2019\R6\Reportes\REPORTE enero a set.2019 3.TXT" delimited="0">
      <textFields count="16">
        <textField/>
        <textField position="2"/>
        <textField position="9"/>
        <textField position="17"/>
        <textField position="51"/>
        <textField position="67"/>
        <textField position="68"/>
        <textField position="84"/>
        <textField position="85"/>
        <textField position="101"/>
        <textField position="102"/>
        <textField position="118"/>
        <textField position="119"/>
        <textField position="152"/>
        <textField position="153"/>
        <textField position="169"/>
      </textFields>
    </textPr>
  </connection>
</connections>
</file>

<file path=xl/sharedStrings.xml><?xml version="1.0" encoding="utf-8"?>
<sst xmlns="http://schemas.openxmlformats.org/spreadsheetml/2006/main" count="3839" uniqueCount="563">
  <si>
    <t>Total</t>
  </si>
  <si>
    <t>Otros Gastos</t>
  </si>
  <si>
    <t>UTILES MATERIALES Y SUMINISTRO</t>
  </si>
  <si>
    <t>9.02.99</t>
  </si>
  <si>
    <t>MATERIALES Y PRODUCTOS DE USO</t>
  </si>
  <si>
    <t>9.02.03</t>
  </si>
  <si>
    <t>SUMAS CON DESTINO ESPECIFICO S</t>
  </si>
  <si>
    <t>9.02.02</t>
  </si>
  <si>
    <t>SUMAS LIBRES S/ASIGNACION PRES</t>
  </si>
  <si>
    <t>9.02.01</t>
  </si>
  <si>
    <t>AMORTIZACION SOBRE DE INST PUB</t>
  </si>
  <si>
    <t>8.02.06</t>
  </si>
  <si>
    <t>AMORTIZACION  S/ PRESTAMOS DE</t>
  </si>
  <si>
    <t>8.02.05</t>
  </si>
  <si>
    <t>Transferencias</t>
  </si>
  <si>
    <t>TRANSFERENCIAS DE CAPITAL A OR</t>
  </si>
  <si>
    <t>7.05.01</t>
  </si>
  <si>
    <t>TRANF. DE CAP A OTRAS ENT. PRI</t>
  </si>
  <si>
    <t>7.03.99</t>
  </si>
  <si>
    <t>TRANF. DE CAP. A ASOCIACIONES</t>
  </si>
  <si>
    <t>7.03.01</t>
  </si>
  <si>
    <t>FONDOS DE FIDEICOMISO PARA GAS</t>
  </si>
  <si>
    <t>7.01.07</t>
  </si>
  <si>
    <t>TRASF. DE CAPITAL A GOBIERNOS</t>
  </si>
  <si>
    <t>7.01.04</t>
  </si>
  <si>
    <t>TRANSF.DE CAPITAL A INST. DESC</t>
  </si>
  <si>
    <t>7.01.03</t>
  </si>
  <si>
    <t>TRANSFERENCIAS DE CAPITAL AL G</t>
  </si>
  <si>
    <t>7.01.01</t>
  </si>
  <si>
    <t>G. Funcionamiento</t>
  </si>
  <si>
    <t>REINTEGRO O DEVOLUCIONES</t>
  </si>
  <si>
    <t>6.06.02</t>
  </si>
  <si>
    <t>INDEMNIZACIONES</t>
  </si>
  <si>
    <t>6.06.01</t>
  </si>
  <si>
    <t>TRASFERENCIAS CORRIENTES A OTR</t>
  </si>
  <si>
    <t>6.04.04</t>
  </si>
  <si>
    <t>OTRAS PRESTACIONES A TERCERAS</t>
  </si>
  <si>
    <t>6.03.99</t>
  </si>
  <si>
    <t>CUOTA PATRONAL DE PENSIONES Y</t>
  </si>
  <si>
    <t>6.03.05</t>
  </si>
  <si>
    <t>DECIMO TERCER MES DE PENSIONES</t>
  </si>
  <si>
    <t>6.03.04</t>
  </si>
  <si>
    <t>PENSIONES Y JUVILACIONES</t>
  </si>
  <si>
    <t>6.03.02</t>
  </si>
  <si>
    <t>PRESTACIONES LEGALES</t>
  </si>
  <si>
    <t>6.03.01</t>
  </si>
  <si>
    <t>OTRAS TRANSFERENCIAS A PERSONA</t>
  </si>
  <si>
    <t>6.02.99</t>
  </si>
  <si>
    <t>AYUDA A FUNCIONARIOS</t>
  </si>
  <si>
    <t>6.02.03</t>
  </si>
  <si>
    <t>AYUDA A PERSONAS</t>
  </si>
  <si>
    <t>6.02.02</t>
  </si>
  <si>
    <t>BECAS A FUNCIONARIOS</t>
  </si>
  <si>
    <t>6.02.01</t>
  </si>
  <si>
    <t>6.01.99</t>
  </si>
  <si>
    <t>TRANSF. CORRIENTES A GOBIERNOS</t>
  </si>
  <si>
    <t>6.01.04</t>
  </si>
  <si>
    <t>TRANSF. CORRIENTES A INST. DES</t>
  </si>
  <si>
    <t>6.01.03</t>
  </si>
  <si>
    <t>TRANF. CORRIENTES A ORGANOS DE</t>
  </si>
  <si>
    <t>6.01.02</t>
  </si>
  <si>
    <t>TRANSPARENCIAS CORRIENTES AL G</t>
  </si>
  <si>
    <t>6.01.01</t>
  </si>
  <si>
    <t>G. Activables</t>
  </si>
  <si>
    <t>OTROS BIENES DURADEROS</t>
  </si>
  <si>
    <t>5.99.99</t>
  </si>
  <si>
    <t>5.99.07</t>
  </si>
  <si>
    <t>EQUIPO Y PROGRAMAS DE COMPUTO</t>
  </si>
  <si>
    <t>5.99.05</t>
  </si>
  <si>
    <t>EQUIPO Y MOBILIARIO DE OFICINA</t>
  </si>
  <si>
    <t>5.99.04</t>
  </si>
  <si>
    <t>BIENES INTANGILES</t>
  </si>
  <si>
    <t>5.99.03</t>
  </si>
  <si>
    <t>PIEZAS Y OBRAS DE COLECCION</t>
  </si>
  <si>
    <t>5.99.02</t>
  </si>
  <si>
    <t>MAQUINARIA Y EQUIPO PARA LA PR</t>
  </si>
  <si>
    <t>5.99.01</t>
  </si>
  <si>
    <t>TERRENOS</t>
  </si>
  <si>
    <t>5.03.01</t>
  </si>
  <si>
    <t>OTRAS CONSTRUCCIONES ADICI Y M</t>
  </si>
  <si>
    <t>5.02.99</t>
  </si>
  <si>
    <t>INSTALACIONES</t>
  </si>
  <si>
    <t>5.02.07</t>
  </si>
  <si>
    <t>VIAS DE COMUNICACION TERRESTRE</t>
  </si>
  <si>
    <t>5.02.02</t>
  </si>
  <si>
    <t>EDIFICIOS</t>
  </si>
  <si>
    <t>5.02.01</t>
  </si>
  <si>
    <t>MAQUINARIA Y EQUIPO DIVERSO</t>
  </si>
  <si>
    <t>5.01.99</t>
  </si>
  <si>
    <t>EQUIPO Y MOBILIARIO EDUCAIONAL</t>
  </si>
  <si>
    <t>5.01.07</t>
  </si>
  <si>
    <t>EQUIPO SANITARIO DE LABORAT E</t>
  </si>
  <si>
    <t>5.01.06</t>
  </si>
  <si>
    <t>5.01.05</t>
  </si>
  <si>
    <t>EQUIPO Y MOVILIARIO DE OFICINA</t>
  </si>
  <si>
    <t>5.01.04</t>
  </si>
  <si>
    <t>EQUIPO DE COMUNICACION</t>
  </si>
  <si>
    <t>5.01.03</t>
  </si>
  <si>
    <t>EQUIPO DE TRANSPORTE</t>
  </si>
  <si>
    <t>5.01.02</t>
  </si>
  <si>
    <t>5.01.01</t>
  </si>
  <si>
    <t>G. Financieros</t>
  </si>
  <si>
    <t>INTERESES S/PREST.DE INST.PUBL</t>
  </si>
  <si>
    <t>3.02.06</t>
  </si>
  <si>
    <t>INTERESES S/ PRESTAMOS DE INT.</t>
  </si>
  <si>
    <t>3.02.05</t>
  </si>
  <si>
    <t>OTROS UTILES MATERIALES Y SUMI</t>
  </si>
  <si>
    <t>2.99.99</t>
  </si>
  <si>
    <t>UTILES Y MATERIALES DE COCINA</t>
  </si>
  <si>
    <t>2.99.07</t>
  </si>
  <si>
    <t>UTILES Y MATERIALES DE RESGUAR</t>
  </si>
  <si>
    <t>2.99.06</t>
  </si>
  <si>
    <t>UTILES Y MATERIALES DE LIMPIEZ</t>
  </si>
  <si>
    <t>2.99.05</t>
  </si>
  <si>
    <t>TEXTILES Y VESTUARIOS</t>
  </si>
  <si>
    <t>2.99.04</t>
  </si>
  <si>
    <t>PRODUCTOS DE PAPEL CARTON E IM</t>
  </si>
  <si>
    <t>2.99.03</t>
  </si>
  <si>
    <t>UTILES Y MATERIALES MEDICOS HO</t>
  </si>
  <si>
    <t>2.99.02</t>
  </si>
  <si>
    <t>UTILES Y MATERIALES DE OFICINA</t>
  </si>
  <si>
    <t>2.99.01</t>
  </si>
  <si>
    <t>SEGUROS</t>
  </si>
  <si>
    <t>2.06.01</t>
  </si>
  <si>
    <t>REPUESTOS Y ACCESORIOS</t>
  </si>
  <si>
    <t>2.04.02</t>
  </si>
  <si>
    <t>HERRAMIENTAS E INSTRUMENTOS</t>
  </si>
  <si>
    <t>2.04.01</t>
  </si>
  <si>
    <t>OTROS MAT. Y PROD. DE USO EN L</t>
  </si>
  <si>
    <t>2.03.99</t>
  </si>
  <si>
    <t>MATERIALES  Y PRODUCTOS DE PLA</t>
  </si>
  <si>
    <t>2.03.06</t>
  </si>
  <si>
    <t>MATERIALES Y PRODUCTOS DE VIDR</t>
  </si>
  <si>
    <t>2.03.05</t>
  </si>
  <si>
    <t>MAT. Y PROD. ELECTRICOS, TELEF</t>
  </si>
  <si>
    <t>2.03.04</t>
  </si>
  <si>
    <t>MADERA Y SUS DERIVADOS</t>
  </si>
  <si>
    <t>2.03.03</t>
  </si>
  <si>
    <t>MAT. Y PROD. MINERALES Y ASFAL</t>
  </si>
  <si>
    <t>2.03.02</t>
  </si>
  <si>
    <t>MATERIALES Y PRODUCTOS METALIC</t>
  </si>
  <si>
    <t>2.03.01</t>
  </si>
  <si>
    <t>ALIMENTOS Y BEBIDAS</t>
  </si>
  <si>
    <t>2.02.03</t>
  </si>
  <si>
    <t>PRODUCTOS AGROFORESTALES</t>
  </si>
  <si>
    <t>2.02.02</t>
  </si>
  <si>
    <t>OTROS PRODUCTOS QUIMICOS</t>
  </si>
  <si>
    <t>2.01.99</t>
  </si>
  <si>
    <t>TINTAS PINTURAS Y DILUYENTES</t>
  </si>
  <si>
    <t>2.01.04</t>
  </si>
  <si>
    <t>PRODUCTOS FARMACEUTICOS Y MEDI</t>
  </si>
  <si>
    <t>2.01.02</t>
  </si>
  <si>
    <t>COMBUSTIBLES Y LUBRICANTES</t>
  </si>
  <si>
    <t>2.01.01</t>
  </si>
  <si>
    <t>OTROS SERVICIOS NO ESPECIFICAD</t>
  </si>
  <si>
    <t>1.99.99</t>
  </si>
  <si>
    <t>DEDUCIBLES</t>
  </si>
  <si>
    <t>1.99.05</t>
  </si>
  <si>
    <t>INTERESES MORATORIOS Y MULTAS</t>
  </si>
  <si>
    <t>1.99.02</t>
  </si>
  <si>
    <t>SERVICIO DE REGULACION</t>
  </si>
  <si>
    <t>1.99.01</t>
  </si>
  <si>
    <t>OTROS IMPUESTOS</t>
  </si>
  <si>
    <t>1.09.99</t>
  </si>
  <si>
    <t>MANTENIMIENTO Y REPARACION DE</t>
  </si>
  <si>
    <t>1.08.99</t>
  </si>
  <si>
    <t>MANT. Y REP. DE EQUIPO COMP. Y</t>
  </si>
  <si>
    <t>1.08.08</t>
  </si>
  <si>
    <t>MANT. Y REP. DE EQUIPO Y MOVIL</t>
  </si>
  <si>
    <t>1.08.07</t>
  </si>
  <si>
    <t>1.08.06</t>
  </si>
  <si>
    <t>MANT. Y REP. EQUIPO DE TRANSPO</t>
  </si>
  <si>
    <t>1.08.05</t>
  </si>
  <si>
    <t>1.08.04</t>
  </si>
  <si>
    <t>MANTENIMIENTO DE INSTALACION Y</t>
  </si>
  <si>
    <t>1.08.03</t>
  </si>
  <si>
    <t>MANTENIMIENTO DE EDIFICIOS Y L</t>
  </si>
  <si>
    <t>1.08.01</t>
  </si>
  <si>
    <t>GASTOS DE REPRESENTCION INSTIT</t>
  </si>
  <si>
    <t>1.07.03</t>
  </si>
  <si>
    <t>ACTIVIDADES PROTOCOLARIAS Y SO</t>
  </si>
  <si>
    <t>1.07.02</t>
  </si>
  <si>
    <t>ACTIVIDADES DE CAPACITACION</t>
  </si>
  <si>
    <t>1.07.01</t>
  </si>
  <si>
    <t>1.06.01</t>
  </si>
  <si>
    <t>VIATICOS EN EL EXTERIOR</t>
  </si>
  <si>
    <t>1.05.04</t>
  </si>
  <si>
    <t>TRANSPORTE EN EL EXTERIOR</t>
  </si>
  <si>
    <t>1.05.03</t>
  </si>
  <si>
    <t>VIATICOS DENTRO DEL PAIS</t>
  </si>
  <si>
    <t>1.05.02</t>
  </si>
  <si>
    <t>TRANSPORTE DENTRO DEL PAIS</t>
  </si>
  <si>
    <t>1.05.01</t>
  </si>
  <si>
    <t>OTROS SERVICIOS DE GESTION Y A</t>
  </si>
  <si>
    <t>1.04.99</t>
  </si>
  <si>
    <t>SERVICIOS GENERALES</t>
  </si>
  <si>
    <t>1.04.06</t>
  </si>
  <si>
    <t>SERVICIO DESARROLLO SISTEMAS I</t>
  </si>
  <si>
    <t>1.04.05</t>
  </si>
  <si>
    <t>SERVICIOS EN CIENCIAS ECONOMIC</t>
  </si>
  <si>
    <t>1.04.04</t>
  </si>
  <si>
    <t>SERVICIOS DE INGENIERIA</t>
  </si>
  <si>
    <t>1.04.03</t>
  </si>
  <si>
    <t>SERVICIOS JURIDICOS</t>
  </si>
  <si>
    <t>1.04.02</t>
  </si>
  <si>
    <t>SERVICIOS MEDICOS Y DE LABORAT</t>
  </si>
  <si>
    <t>1.04.01</t>
  </si>
  <si>
    <t>SERVICIOS DE TRANSF.ELECTRONIC</t>
  </si>
  <si>
    <t>1.03.07</t>
  </si>
  <si>
    <t>COMISIONES Y GASTOS POR SERVIC</t>
  </si>
  <si>
    <t>1.03.06</t>
  </si>
  <si>
    <t>TRANSPORTE DE BIENES</t>
  </si>
  <si>
    <t>1.03.04</t>
  </si>
  <si>
    <t>IMPRESION ENCUADERNACION Y OTR</t>
  </si>
  <si>
    <t>1.03.03</t>
  </si>
  <si>
    <t>PUBLICIDAD Y PROPAGANDA</t>
  </si>
  <si>
    <t>1.03.02</t>
  </si>
  <si>
    <t>INFORMACION</t>
  </si>
  <si>
    <t>1.03.01</t>
  </si>
  <si>
    <t>OTROS SERVICIOS BASICOS</t>
  </si>
  <si>
    <t>1.02.99</t>
  </si>
  <si>
    <t>SERVICIOS DE TELECOMUNICACIONE</t>
  </si>
  <si>
    <t>1.02.04</t>
  </si>
  <si>
    <t>SERVICIO DE CORREO</t>
  </si>
  <si>
    <t>1.02.03</t>
  </si>
  <si>
    <t>SERVICIO DE ENERGIA ELECTRICA</t>
  </si>
  <si>
    <t>1.02.02</t>
  </si>
  <si>
    <t>SERVICIOS DE AGUA Y ALCANTARIL</t>
  </si>
  <si>
    <t>1.02.01</t>
  </si>
  <si>
    <t>OTROS ALQUILERES</t>
  </si>
  <si>
    <t>1.01.99</t>
  </si>
  <si>
    <t>ALQUILER Y DERECHOS PARA TELEC</t>
  </si>
  <si>
    <t>1.01.04</t>
  </si>
  <si>
    <t>ALQUILER DE EQUIPO DE COMPUTO</t>
  </si>
  <si>
    <t>1.01.03</t>
  </si>
  <si>
    <t>ALQUILER DE MAQUINARIA EQUIPO</t>
  </si>
  <si>
    <t>1.01.02</t>
  </si>
  <si>
    <t>ALQUILER DE EDIFICIOS Y LOCALE</t>
  </si>
  <si>
    <t>1.01.01</t>
  </si>
  <si>
    <t>GASTOS DE REPRESENTACION PERSO</t>
  </si>
  <si>
    <t>0.99.01</t>
  </si>
  <si>
    <t>CONTRIB. PATRONAL OTROS FONDOS</t>
  </si>
  <si>
    <t>0.05.05</t>
  </si>
  <si>
    <t>APORTE PATRONAL AL FONDO DE CA</t>
  </si>
  <si>
    <t>0.05.03</t>
  </si>
  <si>
    <t>APORTE PATRONAL AL REGIMEN OBL</t>
  </si>
  <si>
    <t>0.05.02</t>
  </si>
  <si>
    <t>CONTRIB. PATRONAL AL SEGURO PE</t>
  </si>
  <si>
    <t>0.05.01</t>
  </si>
  <si>
    <t>CONTRIBUCION PATRONAL AL BANCO</t>
  </si>
  <si>
    <t>0.04.05</t>
  </si>
  <si>
    <t>CONTRIBUCION PATRONAL AL SEGUR</t>
  </si>
  <si>
    <t>0.04.01</t>
  </si>
  <si>
    <t>OTROS INCENTIVOS SALARIALES</t>
  </si>
  <si>
    <t>0.03.99</t>
  </si>
  <si>
    <t>SALARIO ESCOLAR</t>
  </si>
  <si>
    <t>0.03.04</t>
  </si>
  <si>
    <t>DECIMOTERCER MES</t>
  </si>
  <si>
    <t>0.03.03</t>
  </si>
  <si>
    <t>RESTRICCION DEL EJERCICIO DE L</t>
  </si>
  <si>
    <t>0.03.02</t>
  </si>
  <si>
    <t>RETRIBUCION POR AÑOS SERVIDOS</t>
  </si>
  <si>
    <t>0.03.01</t>
  </si>
  <si>
    <t>DIETAS</t>
  </si>
  <si>
    <t>0.02.05</t>
  </si>
  <si>
    <t>DISPONIBILIDAD</t>
  </si>
  <si>
    <t>0.02.03</t>
  </si>
  <si>
    <t>RECARGO DE FUNCIONES</t>
  </si>
  <si>
    <t>0.02.02</t>
  </si>
  <si>
    <t>TIEMPO EXTRAORDINARIO</t>
  </si>
  <si>
    <t>0.02.01</t>
  </si>
  <si>
    <t>SUPLENCIAS</t>
  </si>
  <si>
    <t>0.01.05</t>
  </si>
  <si>
    <t>SERVICIOS ESPECIALES</t>
  </si>
  <si>
    <t>0.01.03</t>
  </si>
  <si>
    <t>JORNALES</t>
  </si>
  <si>
    <t>0.01.02</t>
  </si>
  <si>
    <t>SUELDOS PARA CARGOS FIJOS</t>
  </si>
  <si>
    <t>0.01.01</t>
  </si>
  <si>
    <t>Definitivo</t>
  </si>
  <si>
    <t>Disminuciones</t>
  </si>
  <si>
    <t xml:space="preserve"> Aumentos</t>
  </si>
  <si>
    <t>Ordinario</t>
  </si>
  <si>
    <t>Descripci¢n</t>
  </si>
  <si>
    <t>Cuenta</t>
  </si>
  <si>
    <t>(*) Diferencias Brutas - Notas explicativas por cada diferencia</t>
  </si>
  <si>
    <r>
      <t xml:space="preserve">RESULTADO ECONOMICO PRESUPUESTARIO  (I - II) </t>
    </r>
    <r>
      <rPr>
        <b/>
        <sz val="9"/>
        <rFont val="Arial"/>
        <family val="2"/>
      </rPr>
      <t>(superávit/déficit)</t>
    </r>
  </si>
  <si>
    <t xml:space="preserve">Total de Gastos (II) </t>
  </si>
  <si>
    <t>Otros gastos</t>
  </si>
  <si>
    <t xml:space="preserve">Aportes de Capital </t>
  </si>
  <si>
    <t>%</t>
  </si>
  <si>
    <t>Bienes Intangibles</t>
  </si>
  <si>
    <t>Objetos de Valor</t>
  </si>
  <si>
    <t>Activo Fijo</t>
  </si>
  <si>
    <t>Inventarios</t>
  </si>
  <si>
    <t>Inversiones Financieras</t>
  </si>
  <si>
    <t>Gastos Activables</t>
  </si>
  <si>
    <t>Gastos y resultados negativos por ventas</t>
  </si>
  <si>
    <t>Gastos financieros</t>
  </si>
  <si>
    <t>Gastos de funcionamiento</t>
  </si>
  <si>
    <t>GASTOS</t>
  </si>
  <si>
    <t>Total de Ingresos (I)</t>
  </si>
  <si>
    <t>Otros ingresos</t>
  </si>
  <si>
    <t>Ingresos de la propiedad</t>
  </si>
  <si>
    <t>Ingresos y resultados positivos por ventas</t>
  </si>
  <si>
    <t>Multas, sanciones, remates y confiscaciones de origen no tributario</t>
  </si>
  <si>
    <t>Contribuciones sociales</t>
  </si>
  <si>
    <t>Impuestos</t>
  </si>
  <si>
    <t xml:space="preserve">INGRESOS </t>
  </si>
  <si>
    <t>Devengado III</t>
  </si>
  <si>
    <t>Comprometido no devengado al cierre</t>
  </si>
  <si>
    <t xml:space="preserve">III - II </t>
  </si>
  <si>
    <t xml:space="preserve">II -I </t>
  </si>
  <si>
    <t>III - II</t>
  </si>
  <si>
    <t>II -I</t>
  </si>
  <si>
    <t>Ejecutado</t>
  </si>
  <si>
    <t>Final (II)</t>
  </si>
  <si>
    <t>Inicial (I)</t>
  </si>
  <si>
    <t>Diferencias Porcentuales</t>
  </si>
  <si>
    <t>Diferencias Brutas</t>
  </si>
  <si>
    <t>Presupuestos</t>
  </si>
  <si>
    <t>Conceptos</t>
  </si>
  <si>
    <t>Estados de Ejecucion Presupuestaria</t>
  </si>
  <si>
    <t>Municipalidad de Alajuela</t>
  </si>
  <si>
    <t>Cuenta control</t>
  </si>
  <si>
    <t>Verificacion con lo que se jala</t>
  </si>
  <si>
    <t>CUENTA</t>
  </si>
  <si>
    <t>DESCRIPCION</t>
  </si>
  <si>
    <t>ORDINARIO</t>
  </si>
  <si>
    <t>AUMENTO</t>
  </si>
  <si>
    <t>DISMINUCIONES</t>
  </si>
  <si>
    <t>DEFINITIVO</t>
  </si>
  <si>
    <t>TOTAL</t>
  </si>
  <si>
    <t>01-01-02-01-01</t>
  </si>
  <si>
    <t>IMPUESTO S/BIENES INMUEBLES LEY 7729</t>
  </si>
  <si>
    <t>01-01-02-01-02</t>
  </si>
  <si>
    <t>IMPUESTO S/BIENES INMUEBLES LEY 7509</t>
  </si>
  <si>
    <t>01-01-03-02-01-02</t>
  </si>
  <si>
    <t>IMP. ESP. EXPLOTAC. DE RECURSOS NATURALES  Y MINERALES.</t>
  </si>
  <si>
    <t>01-01-03-02-01-04-02</t>
  </si>
  <si>
    <t>IMPUESTO AL CEMENTO</t>
  </si>
  <si>
    <t>01-01-03-02-01-05-01</t>
  </si>
  <si>
    <t>IMPUESTO SOBRE CONSTRUCCIONES</t>
  </si>
  <si>
    <t>01-01-03-02-02-09</t>
  </si>
  <si>
    <t>OTROS IMP. ESP. SOBRE LA PROD. Y CONS. DE SERVIC.</t>
  </si>
  <si>
    <t>01-01-03-03-01-01</t>
  </si>
  <si>
    <t>IMPUESTO SOBRE ROTULOS PUBLICOS</t>
  </si>
  <si>
    <t>01-01-03-03-01-02</t>
  </si>
  <si>
    <t>PATENTES MUNICIPALES</t>
  </si>
  <si>
    <t>01-01-09-01-01</t>
  </si>
  <si>
    <t>TIMBRES MUNICIPALES</t>
  </si>
  <si>
    <t>01-01-09-01-02</t>
  </si>
  <si>
    <t>TIMBRES PARQUES NAC. LEY 7788</t>
  </si>
  <si>
    <t>01-03-01-01-05</t>
  </si>
  <si>
    <t>VENTA DE AGUA</t>
  </si>
  <si>
    <t>01-03-01-02-04-01-01</t>
  </si>
  <si>
    <t>ALQUILER DE MERCADO</t>
  </si>
  <si>
    <t>01-03-01-02-04-09</t>
  </si>
  <si>
    <t>01-03-01-02-05-01-01</t>
  </si>
  <si>
    <t>SERVICIO ALCANTARILLADO SANITARIO</t>
  </si>
  <si>
    <t>01-03-01-02-05-01-02</t>
  </si>
  <si>
    <t>SERVICIO ALCANTARILLADO PLUVIAL</t>
  </si>
  <si>
    <t>01-03-01-02-05-02</t>
  </si>
  <si>
    <t>SERVICIOS DE INSTALACION Y DERIVACION DE AGUAS</t>
  </si>
  <si>
    <t>01-03-01-02-05-04-01</t>
  </si>
  <si>
    <t>SERVICIO DE RECOLECCION DE BASURAS</t>
  </si>
  <si>
    <t>01-03-01-02-05-04-02</t>
  </si>
  <si>
    <t>SERVICIO DE ASEO DE VIAS Y SITIOS PUBLICOS</t>
  </si>
  <si>
    <t>01-03-01-02-05-04-04</t>
  </si>
  <si>
    <t>SERVICIO DE PARQUES Y OBRAS DE ORNATO</t>
  </si>
  <si>
    <t>01-03-01-02-05-04-05</t>
  </si>
  <si>
    <t>INCUMPLIMIENTO DE DEBERES IBI</t>
  </si>
  <si>
    <t>01-03-01-02-05-09</t>
  </si>
  <si>
    <t>01-03-01-02-09-09</t>
  </si>
  <si>
    <t>VENTA DE OTROS SERVICIOS</t>
  </si>
  <si>
    <t>01-03-01-03-01-01-01</t>
  </si>
  <si>
    <t>DERECHO DE ESTACIONAMIENTO Y TERMINALES</t>
  </si>
  <si>
    <t>01-03-01-03-02-03-01</t>
  </si>
  <si>
    <t>DERECHO PLAZA DE GANADO</t>
  </si>
  <si>
    <t>01-03-02-03-01-06</t>
  </si>
  <si>
    <t>INTER. SOB. TITULOS VALORES DE INST. PUBL.FINANC.</t>
  </si>
  <si>
    <t>01-03-02-03-03-04</t>
  </si>
  <si>
    <t>DIFERENCIAL CAMBIARIO</t>
  </si>
  <si>
    <t>01-03-03-01-01-01</t>
  </si>
  <si>
    <t>MULTAS POR INFRACCION LEY DE PARQUIMETROS</t>
  </si>
  <si>
    <t>01-03-03-01-02-01</t>
  </si>
  <si>
    <t>MULTAS POR MORA EN EL PAGO DE IMPUESTOS Y TASAS</t>
  </si>
  <si>
    <t>01-03-03-01-09-02-01</t>
  </si>
  <si>
    <t>MULTAS VARIAS</t>
  </si>
  <si>
    <t>01-03-04-01</t>
  </si>
  <si>
    <t>INTERESES POR MORA DE IMPUESTOS</t>
  </si>
  <si>
    <t>01-03-09-09</t>
  </si>
  <si>
    <t>INGRESOS VARIOS NO ESPECIFICADOS</t>
  </si>
  <si>
    <t>01-04-01-02-01</t>
  </si>
  <si>
    <t>01-04-01-02-02</t>
  </si>
  <si>
    <t>PROGRAMAS COMITES CANTONALES DE LA PERSONA JOVEN</t>
  </si>
  <si>
    <t>01-04-01-03-01</t>
  </si>
  <si>
    <t>APORTE IFAM DE LIC. NACIONALES Y EXTRANJEROS</t>
  </si>
  <si>
    <t>02-02-01-01</t>
  </si>
  <si>
    <t>RUPTURA DE CALLES</t>
  </si>
  <si>
    <t>02-04-01-01-01</t>
  </si>
  <si>
    <t>LEY DE SIMPLIFICACION 8114</t>
  </si>
  <si>
    <t>02-04-01-01-02</t>
  </si>
  <si>
    <t>LEY 8316 FONDO DE ALCANTARILLADOS</t>
  </si>
  <si>
    <t>02-04-01-01-03</t>
  </si>
  <si>
    <t>MAG</t>
  </si>
  <si>
    <t>FONDO DE DESARROLLO SOCIAL Y ASIGNACIONES FAMILIARES</t>
  </si>
  <si>
    <t>APORTE IFAM MANT. Y CONSERV. DE CAMINOS Y CALLES LEY 6909</t>
  </si>
  <si>
    <t>02-04-03-01-01</t>
  </si>
  <si>
    <t>APORTE DE COOPERACION ALEMANA</t>
  </si>
  <si>
    <t>03-01-01-06-01</t>
  </si>
  <si>
    <t>BANCO NACIONAL DE COSTA RICA</t>
  </si>
  <si>
    <t>03-03-01-01</t>
  </si>
  <si>
    <t>SUPERAVIT LIBRE</t>
  </si>
  <si>
    <t>03-03-02-01</t>
  </si>
  <si>
    <t>FONDO DE DESARROLLO MUNICIPAL, 8% IBI,LEY 7509</t>
  </si>
  <si>
    <t>03-03-02-02</t>
  </si>
  <si>
    <t>JUNTA ADMINISTRATIVA DEL REGISTRO NACIONAL 3% IBI LEY 7509 Y 7729</t>
  </si>
  <si>
    <t>03-03-02-03</t>
  </si>
  <si>
    <t>INSTITUTO DE FOMENTO Y ASESORIA MUNICIPAL 3% IBI LEY 7509</t>
  </si>
  <si>
    <t>03-03-02-04</t>
  </si>
  <si>
    <t>JUNTAS DE EDUCACION 10% IMPUESTO TERRITORIAL Y 10% IBI LEY 7509 Y 7729</t>
  </si>
  <si>
    <t>03-03-02-05</t>
  </si>
  <si>
    <t>ORGANO DE NORMALIZACION TECNICA 1% IBI LEY 7729</t>
  </si>
  <si>
    <t>03-03-02-06</t>
  </si>
  <si>
    <t>FONDO DEL IMPUESTO SOBRE BIENES INMUEBLES 76% LEY 7729</t>
  </si>
  <si>
    <t>03-03-02-07</t>
  </si>
  <si>
    <t>03-03-02-08</t>
  </si>
  <si>
    <t>PLAN DE LOTIFICACION</t>
  </si>
  <si>
    <t>03-03-02-09</t>
  </si>
  <si>
    <t>03-03-02-10</t>
  </si>
  <si>
    <t>FONDO PARA OBRAS FINANCIADAS CON EL IMPUESTO AL CEMENTO</t>
  </si>
  <si>
    <t>03-03-02-11</t>
  </si>
  <si>
    <t>COMITÉ CANTONAL DE DEPORTES</t>
  </si>
  <si>
    <t>03-03-02-12</t>
  </si>
  <si>
    <t>03-03-02-13</t>
  </si>
  <si>
    <t>LEY No. 7788 10% APORTE CONAGEBIO</t>
  </si>
  <si>
    <t>03-03-02-14</t>
  </si>
  <si>
    <t>LEY No. 7788 10% APORTE FONDO PARQUES NACIONALES</t>
  </si>
  <si>
    <t>03-03-02-15</t>
  </si>
  <si>
    <t>FONDO LEY SIMPLIFICACION Y EFICIENCIA TRIBUTARIAS LEY No. 8114</t>
  </si>
  <si>
    <t>03-03-02-16</t>
  </si>
  <si>
    <t>PROYECTOS Y PROGRAMAS PARA LA PERSONA JOVEN</t>
  </si>
  <si>
    <t>03-03-02-17</t>
  </si>
  <si>
    <t>03-03-02-18</t>
  </si>
  <si>
    <t>03-03-02-19</t>
  </si>
  <si>
    <t>FONDO DE RECOLECCION DE BASURAS</t>
  </si>
  <si>
    <t>03-03-02-20</t>
  </si>
  <si>
    <t>FONDO DE ACUEDUCTO</t>
  </si>
  <si>
    <t>03-03-02-21</t>
  </si>
  <si>
    <t>FONDO DE PARQUES Y OBRAS DE ORNATO</t>
  </si>
  <si>
    <t>03-03-02-22</t>
  </si>
  <si>
    <t>FONDO ALCANTARILLADO SANITARIO</t>
  </si>
  <si>
    <t>03-03-02-23</t>
  </si>
  <si>
    <t>FONDO ALCANTARILLADO PLUVIAL</t>
  </si>
  <si>
    <t>03-03-02-24</t>
  </si>
  <si>
    <t>SALDO DE PARTIDAS ESPECIFICAS</t>
  </si>
  <si>
    <t>03-03-02-25</t>
  </si>
  <si>
    <t>FONDO ASIGANCIONES FAMILIARES (FODESAF)</t>
  </si>
  <si>
    <t>03-03-02-26</t>
  </si>
  <si>
    <t>03-03-02-27</t>
  </si>
  <si>
    <t>INGRESOS</t>
  </si>
  <si>
    <t>Gastos</t>
  </si>
  <si>
    <t xml:space="preserve">       Inversiones Financieras</t>
  </si>
  <si>
    <t xml:space="preserve">       Inventarios</t>
  </si>
  <si>
    <t xml:space="preserve">       Activo Fijo</t>
  </si>
  <si>
    <t xml:space="preserve">      Objetos de Valor</t>
  </si>
  <si>
    <t xml:space="preserve">      Bienes Intangibles</t>
  </si>
  <si>
    <t xml:space="preserve">      Aportes de Capital </t>
  </si>
  <si>
    <t>Total Pagado</t>
  </si>
  <si>
    <t xml:space="preserve">        Amortizacion</t>
  </si>
  <si>
    <t>Amortización</t>
  </si>
  <si>
    <t>1.01.08</t>
  </si>
  <si>
    <t>MANTENIMIENTO Y REPARACIONES D</t>
  </si>
  <si>
    <t>7.01.02</t>
  </si>
  <si>
    <t>TRANSFERENCIAS DE CAPITAL A</t>
  </si>
  <si>
    <t>Preguntar a Ana por los compromisos</t>
  </si>
  <si>
    <t>ICODER</t>
  </si>
  <si>
    <t>OTROS SERVICIOS COMUNITARIOS (RED DE CUIDOS)</t>
  </si>
  <si>
    <t>LEY No. 7555 PARTIDAS ESPECIFICAS</t>
  </si>
  <si>
    <t>02-04-01-01-04</t>
  </si>
  <si>
    <t>02-04-01-02-01-01</t>
  </si>
  <si>
    <t>02-04-01-03-01-01</t>
  </si>
  <si>
    <t>02-04-01-03-02</t>
  </si>
  <si>
    <t xml:space="preserve">INSTITUTO NACIONAL DEL DEPORTE Y RECREACION </t>
  </si>
  <si>
    <t>APORTE CONSEJO DE SEGURIDAD VIAL, MULTAS POR INFRACCION LEY TRANSITO, LEY 9078-2013</t>
  </si>
  <si>
    <t>APORTE AL CONSEJO NACIONAL DE PERSONAS CON DISCAPACIDAD (CONAPDIS) LEYT No. 9303</t>
  </si>
  <si>
    <t>IMPUESTO A PERSONAS QUE ENTRAN Y SALEN DEL PAIS LEY No. 7866</t>
  </si>
  <si>
    <t xml:space="preserve">FONDO DE ASEO DE VIAS </t>
  </si>
  <si>
    <t>MANTENIMIENTO Y CONSERVACION CAMINOS VECINALES Y CALLES URBANAS</t>
  </si>
  <si>
    <t>03-03-02-28</t>
  </si>
  <si>
    <t>FONDO SERVICIO DEL MERCADO</t>
  </si>
  <si>
    <t>03-03-02-29</t>
  </si>
  <si>
    <t>APOPRTE COOPERACION ALEMANA</t>
  </si>
  <si>
    <t>03-03-02-30</t>
  </si>
  <si>
    <t>NOTAS DE CREDITO SIN REGISTRAR 2017.</t>
  </si>
  <si>
    <t>03-03-02-31</t>
  </si>
  <si>
    <t>DERECHOS DE ESTACIONAMIENTO Y TERMINALES (ARTICULO 9 DE LA LEY 3503)</t>
  </si>
  <si>
    <t>1.08.02</t>
  </si>
  <si>
    <t>MANTENIMIENTO DE VIAS DE COMUN</t>
  </si>
  <si>
    <t>5.02.06</t>
  </si>
  <si>
    <t>OBRAS URBANISTICAS</t>
  </si>
  <si>
    <t>5.03.02</t>
  </si>
  <si>
    <t>EDIFICIOS PREEXISTENTES</t>
  </si>
  <si>
    <t>5.03.03</t>
  </si>
  <si>
    <t>OTRAS OBRAS PREEXISTENTES</t>
  </si>
  <si>
    <t>5.03.99</t>
  </si>
  <si>
    <t>Munic</t>
  </si>
  <si>
    <t>palidad de Alaju</t>
  </si>
  <si>
    <t>Sistema</t>
  </si>
  <si>
    <t>ontrol de Presup</t>
  </si>
  <si>
    <t>Detall</t>
  </si>
  <si>
    <t>general de egre</t>
  </si>
  <si>
    <t>Acumu</t>
  </si>
  <si>
    <t>----------------</t>
  </si>
  <si>
    <t>|</t>
  </si>
  <si>
    <t>P  r  e  s  u</t>
  </si>
  <si>
    <t>u  e  s  t  o</t>
  </si>
  <si>
    <t>n</t>
  </si>
  <si>
    <t>Modifi</t>
  </si>
  <si>
    <t>aciones</t>
  </si>
  <si>
    <t>ALQUILER Y DERECHO DE TELECOMU</t>
  </si>
  <si>
    <t>Gran to</t>
  </si>
  <si>
    <t>ado al: 31/03/20</t>
  </si>
  <si>
    <t>SERVICIOS DE TECNOLOGIA DE INF</t>
  </si>
  <si>
    <t>SERVICIOS EN CIENCIAS DE LA SA</t>
  </si>
  <si>
    <t>SERVICIOS DE INGENIERIA Y ARQU</t>
  </si>
  <si>
    <t>SERVICIOS INFORMATICOS</t>
  </si>
  <si>
    <t>EQUIPO DE COMPUTO</t>
  </si>
  <si>
    <t>MAQUINARIA EQUIPO Y MOBILIARIO</t>
  </si>
  <si>
    <t>BIENES INTAGIBLES</t>
  </si>
  <si>
    <t>:</t>
  </si>
  <si>
    <t>Ella me paso el auxiliar y marque en rojo todos los de bienes duraderos</t>
  </si>
  <si>
    <t>Despues me fije el monto de lo cancelado en bienes duraderos</t>
  </si>
  <si>
    <t>En el auxiliar de nosostros de compromisos al final realiza las sumatorias.</t>
  </si>
  <si>
    <t>MINISTERIO DE SALUD</t>
  </si>
  <si>
    <t>ado al: 30/09/20</t>
  </si>
  <si>
    <t>BIENES INTANGIBLES</t>
  </si>
  <si>
    <t>En setiembre tome el mismo dato de junio del dato del resumen de Karina</t>
  </si>
  <si>
    <t>Total de compromisos al 30/09/2019</t>
  </si>
  <si>
    <t>APORTE DEL CONSEJO DE SEGURIDAD VIAL LEY 9078</t>
  </si>
  <si>
    <t>APORTE DEL CONSEJO DE SEGURIDAD VIAL, MULTAS POR INFRACCION A LA LEY DE TRANSITO, LEY 9078-2013</t>
  </si>
  <si>
    <t>FONDO ASIGANCIONES FAMILIARES (FODESAF) RED DE CUIDO CONSTRUCCION Y EQUIPAMIENTO</t>
  </si>
  <si>
    <t>NOTAS DE CREDITO SIN REGISTRAR 2018.</t>
  </si>
  <si>
    <t>APORTE COOPERACION ALEMANA</t>
  </si>
  <si>
    <t>informe</t>
  </si>
  <si>
    <t>*****</t>
  </si>
  <si>
    <t>del 01 enero al 31 diciembre 2019</t>
  </si>
  <si>
    <t>ado al: 31/12/20</t>
  </si>
  <si>
    <t>6.03.03</t>
  </si>
  <si>
    <t>ASOCIACION CONSERVATORIO MPL</t>
  </si>
  <si>
    <t>TRANSFERENCIAS CORRIENTES A</t>
  </si>
  <si>
    <t>6.04.01</t>
  </si>
  <si>
    <t>TRANSFERENCIAS CORRIENTES ASOCIACIONES</t>
  </si>
  <si>
    <t>M.B.A. Edgar Jiménez Ramírez</t>
  </si>
  <si>
    <t>M.B.A. Fernando Zamora Bolaños</t>
  </si>
  <si>
    <t>Msc. Laura María Chaves Quiros</t>
  </si>
  <si>
    <t>Contador Municipal</t>
  </si>
  <si>
    <t>Director Hacienda Municipal</t>
  </si>
  <si>
    <t>Alcaldesa Municipal</t>
  </si>
  <si>
    <t>Aprobado por:_______________________</t>
  </si>
  <si>
    <t xml:space="preserve"> Revisado por:_______________________</t>
  </si>
  <si>
    <t>Elaborado por:_______________________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</si>
</sst>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name val="Lucida Sans Unicode"/>
      <family val="2"/>
    </font>
    <font>
      <b/>
      <sz val="8"/>
      <name val="Lucida Sans Unicode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  <xf numFmtId="4" fontId="0" fillId="2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left" wrapText="1"/>
    </xf>
    <xf numFmtId="0" fontId="0" fillId="7" borderId="4" xfId="0" applyFill="1" applyBorder="1"/>
    <xf numFmtId="0" fontId="0" fillId="7" borderId="5" xfId="0" applyFill="1" applyBorder="1" applyAlignment="1">
      <alignment horizontal="center"/>
    </xf>
    <xf numFmtId="0" fontId="10" fillId="7" borderId="5" xfId="0" applyFont="1" applyFill="1" applyBorder="1"/>
    <xf numFmtId="0" fontId="5" fillId="7" borderId="6" xfId="0" applyFont="1" applyFill="1" applyBorder="1" applyAlignment="1">
      <alignment horizontal="left" wrapText="1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4" fontId="8" fillId="8" borderId="9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left" wrapText="1"/>
    </xf>
    <xf numFmtId="10" fontId="6" fillId="0" borderId="7" xfId="0" applyNumberFormat="1" applyFont="1" applyBorder="1" applyAlignment="1">
      <alignment horizontal="center"/>
    </xf>
    <xf numFmtId="10" fontId="6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6" fillId="0" borderId="12" xfId="0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8" borderId="10" xfId="0" applyFill="1" applyBorder="1"/>
    <xf numFmtId="0" fontId="0" fillId="8" borderId="11" xfId="0" applyFill="1" applyBorder="1" applyAlignment="1">
      <alignment horizontal="center"/>
    </xf>
    <xf numFmtId="4" fontId="8" fillId="8" borderId="11" xfId="0" applyNumberFormat="1" applyFont="1" applyFill="1" applyBorder="1" applyAlignment="1">
      <alignment horizontal="center"/>
    </xf>
    <xf numFmtId="0" fontId="5" fillId="8" borderId="12" xfId="0" applyFont="1" applyFill="1" applyBorder="1" applyAlignment="1">
      <alignment horizontal="left" wrapText="1"/>
    </xf>
    <xf numFmtId="4" fontId="8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left" wrapText="1" indent="3"/>
    </xf>
    <xf numFmtId="0" fontId="12" fillId="0" borderId="15" xfId="0" applyFont="1" applyBorder="1" applyAlignment="1">
      <alignment horizontal="left" wrapText="1" indent="3"/>
    </xf>
    <xf numFmtId="4" fontId="11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left" wrapText="1" indent="3"/>
    </xf>
    <xf numFmtId="0" fontId="0" fillId="0" borderId="18" xfId="0" applyBorder="1"/>
    <xf numFmtId="0" fontId="0" fillId="0" borderId="19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9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9" xfId="0" applyBorder="1"/>
    <xf numFmtId="0" fontId="1" fillId="10" borderId="29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14" fillId="0" borderId="0" xfId="2" applyFill="1" applyBorder="1"/>
    <xf numFmtId="40" fontId="15" fillId="11" borderId="30" xfId="2" applyNumberFormat="1" applyFont="1" applyFill="1" applyBorder="1" applyAlignment="1" applyProtection="1">
      <alignment horizontal="center"/>
      <protection hidden="1"/>
    </xf>
    <xf numFmtId="40" fontId="15" fillId="0" borderId="0" xfId="2" applyNumberFormat="1" applyFont="1" applyFill="1" applyBorder="1" applyAlignment="1" applyProtection="1">
      <alignment horizontal="center"/>
      <protection hidden="1"/>
    </xf>
    <xf numFmtId="40" fontId="16" fillId="0" borderId="29" xfId="2" applyNumberFormat="1" applyFont="1" applyBorder="1" applyProtection="1">
      <protection hidden="1"/>
    </xf>
    <xf numFmtId="40" fontId="16" fillId="12" borderId="29" xfId="2" applyNumberFormat="1" applyFont="1" applyFill="1" applyBorder="1" applyProtection="1">
      <protection hidden="1"/>
    </xf>
    <xf numFmtId="40" fontId="16" fillId="0" borderId="0" xfId="2" applyNumberFormat="1" applyFont="1" applyFill="1" applyBorder="1" applyProtection="1">
      <protection hidden="1"/>
    </xf>
    <xf numFmtId="40" fontId="15" fillId="0" borderId="0" xfId="2" applyNumberFormat="1" applyFont="1" applyFill="1" applyBorder="1" applyProtection="1">
      <protection hidden="1"/>
    </xf>
    <xf numFmtId="39" fontId="15" fillId="0" borderId="0" xfId="2" applyNumberFormat="1" applyFont="1" applyFill="1" applyBorder="1" applyProtection="1">
      <protection hidden="1"/>
    </xf>
    <xf numFmtId="43" fontId="14" fillId="0" borderId="0" xfId="2" applyNumberFormat="1" applyFill="1" applyBorder="1"/>
    <xf numFmtId="39" fontId="16" fillId="0" borderId="0" xfId="2" applyNumberFormat="1" applyFont="1" applyFill="1" applyBorder="1" applyProtection="1">
      <protection hidden="1"/>
    </xf>
    <xf numFmtId="40" fontId="18" fillId="0" borderId="0" xfId="2" applyNumberFormat="1" applyFont="1" applyFill="1" applyBorder="1" applyProtection="1">
      <protection hidden="1"/>
    </xf>
    <xf numFmtId="40" fontId="17" fillId="0" borderId="0" xfId="2" applyNumberFormat="1" applyFont="1" applyFill="1" applyBorder="1" applyProtection="1">
      <protection hidden="1"/>
    </xf>
    <xf numFmtId="40" fontId="16" fillId="13" borderId="29" xfId="2" applyNumberFormat="1" applyFont="1" applyFill="1" applyBorder="1" applyProtection="1">
      <protection hidden="1"/>
    </xf>
    <xf numFmtId="39" fontId="16" fillId="13" borderId="29" xfId="2" applyNumberFormat="1" applyFont="1" applyFill="1" applyBorder="1" applyProtection="1">
      <protection hidden="1"/>
    </xf>
    <xf numFmtId="43" fontId="16" fillId="13" borderId="29" xfId="1" applyFont="1" applyFill="1" applyBorder="1" applyProtection="1">
      <protection hidden="1"/>
    </xf>
    <xf numFmtId="43" fontId="15" fillId="0" borderId="29" xfId="1" applyFont="1" applyFill="1" applyBorder="1" applyProtection="1">
      <protection hidden="1"/>
    </xf>
    <xf numFmtId="43" fontId="16" fillId="14" borderId="29" xfId="1" applyFont="1" applyFill="1" applyBorder="1" applyProtection="1">
      <protection hidden="1"/>
    </xf>
    <xf numFmtId="40" fontId="16" fillId="14" borderId="29" xfId="2" applyNumberFormat="1" applyFont="1" applyFill="1" applyBorder="1" applyProtection="1">
      <protection hidden="1"/>
    </xf>
    <xf numFmtId="39" fontId="16" fillId="14" borderId="29" xfId="2" applyNumberFormat="1" applyFont="1" applyFill="1" applyBorder="1" applyProtection="1">
      <protection hidden="1"/>
    </xf>
    <xf numFmtId="2" fontId="12" fillId="0" borderId="31" xfId="0" applyNumberFormat="1" applyFont="1" applyBorder="1" applyAlignment="1">
      <alignment horizontal="left" wrapText="1" indent="3"/>
    </xf>
    <xf numFmtId="2" fontId="12" fillId="0" borderId="32" xfId="0" applyNumberFormat="1" applyFont="1" applyBorder="1" applyAlignment="1">
      <alignment horizontal="left" wrapText="1" indent="3"/>
    </xf>
    <xf numFmtId="2" fontId="12" fillId="0" borderId="32" xfId="0" applyNumberFormat="1" applyFont="1" applyBorder="1" applyAlignment="1">
      <alignment horizontal="left" wrapText="1" indent="5"/>
    </xf>
    <xf numFmtId="0" fontId="2" fillId="0" borderId="0" xfId="0" applyFont="1"/>
    <xf numFmtId="40" fontId="16" fillId="15" borderId="29" xfId="2" applyNumberFormat="1" applyFont="1" applyFill="1" applyBorder="1" applyProtection="1">
      <protection hidden="1"/>
    </xf>
    <xf numFmtId="39" fontId="16" fillId="15" borderId="29" xfId="2" applyNumberFormat="1" applyFont="1" applyFill="1" applyBorder="1" applyProtection="1">
      <protection hidden="1"/>
    </xf>
    <xf numFmtId="43" fontId="16" fillId="15" borderId="29" xfId="1" applyFont="1" applyFill="1" applyBorder="1" applyProtection="1">
      <protection hidden="1"/>
    </xf>
    <xf numFmtId="43" fontId="16" fillId="16" borderId="29" xfId="1" applyFont="1" applyFill="1" applyBorder="1" applyProtection="1">
      <protection hidden="1"/>
    </xf>
    <xf numFmtId="40" fontId="16" fillId="16" borderId="29" xfId="2" applyNumberFormat="1" applyFont="1" applyFill="1" applyBorder="1" applyProtection="1">
      <protection hidden="1"/>
    </xf>
    <xf numFmtId="39" fontId="16" fillId="16" borderId="29" xfId="2" applyNumberFormat="1" applyFont="1" applyFill="1" applyBorder="1" applyProtection="1">
      <protection hidden="1"/>
    </xf>
    <xf numFmtId="43" fontId="16" fillId="17" borderId="29" xfId="1" applyFont="1" applyFill="1" applyBorder="1" applyProtection="1">
      <protection hidden="1"/>
    </xf>
    <xf numFmtId="40" fontId="16" fillId="17" borderId="29" xfId="2" applyNumberFormat="1" applyFont="1" applyFill="1" applyBorder="1" applyProtection="1">
      <protection hidden="1"/>
    </xf>
    <xf numFmtId="39" fontId="16" fillId="17" borderId="29" xfId="2" applyNumberFormat="1" applyFont="1" applyFill="1" applyBorder="1" applyProtection="1">
      <protection hidden="1"/>
    </xf>
    <xf numFmtId="43" fontId="16" fillId="18" borderId="29" xfId="1" applyFont="1" applyFill="1" applyBorder="1" applyProtection="1">
      <protection hidden="1"/>
    </xf>
    <xf numFmtId="40" fontId="16" fillId="18" borderId="29" xfId="2" applyNumberFormat="1" applyFont="1" applyFill="1" applyBorder="1" applyProtection="1">
      <protection hidden="1"/>
    </xf>
    <xf numFmtId="39" fontId="16" fillId="18" borderId="29" xfId="2" applyNumberFormat="1" applyFont="1" applyFill="1" applyBorder="1" applyProtection="1">
      <protection hidden="1"/>
    </xf>
    <xf numFmtId="4" fontId="2" fillId="4" borderId="29" xfId="0" applyNumberFormat="1" applyFont="1" applyFill="1" applyBorder="1" applyAlignment="1">
      <alignment horizontal="center"/>
    </xf>
    <xf numFmtId="4" fontId="2" fillId="6" borderId="29" xfId="0" applyNumberFormat="1" applyFont="1" applyFill="1" applyBorder="1" applyAlignment="1">
      <alignment horizontal="center"/>
    </xf>
    <xf numFmtId="0" fontId="2" fillId="0" borderId="29" xfId="0" applyFont="1" applyBorder="1"/>
    <xf numFmtId="4" fontId="2" fillId="5" borderId="29" xfId="0" applyNumberFormat="1" applyFont="1" applyFill="1" applyBorder="1" applyAlignment="1">
      <alignment horizontal="center"/>
    </xf>
    <xf numFmtId="4" fontId="2" fillId="3" borderId="29" xfId="0" applyNumberFormat="1" applyFont="1" applyFill="1" applyBorder="1" applyAlignment="1">
      <alignment horizontal="center"/>
    </xf>
    <xf numFmtId="4" fontId="2" fillId="2" borderId="29" xfId="0" applyNumberFormat="1" applyFont="1" applyFill="1" applyBorder="1" applyAlignment="1">
      <alignment horizontal="center"/>
    </xf>
    <xf numFmtId="2" fontId="12" fillId="0" borderId="32" xfId="0" applyNumberFormat="1" applyFont="1" applyBorder="1" applyAlignment="1">
      <alignment horizontal="left" wrapText="1"/>
    </xf>
    <xf numFmtId="4" fontId="0" fillId="14" borderId="0" xfId="0" applyNumberFormat="1" applyFill="1" applyAlignment="1">
      <alignment horizontal="center"/>
    </xf>
    <xf numFmtId="4" fontId="2" fillId="14" borderId="29" xfId="0" applyNumberFormat="1" applyFont="1" applyFill="1" applyBorder="1"/>
    <xf numFmtId="0" fontId="0" fillId="4" borderId="29" xfId="0" applyFill="1" applyBorder="1" applyAlignment="1">
      <alignment horizontal="center"/>
    </xf>
    <xf numFmtId="0" fontId="0" fillId="4" borderId="29" xfId="0" applyFill="1" applyBorder="1"/>
    <xf numFmtId="4" fontId="0" fillId="4" borderId="29" xfId="0" applyNumberFormat="1" applyFill="1" applyBorder="1"/>
    <xf numFmtId="4" fontId="0" fillId="19" borderId="0" xfId="0" applyNumberFormat="1" applyFill="1" applyAlignment="1">
      <alignment horizontal="center"/>
    </xf>
    <xf numFmtId="0" fontId="0" fillId="19" borderId="29" xfId="0" applyFill="1" applyBorder="1" applyAlignment="1">
      <alignment horizontal="center"/>
    </xf>
    <xf numFmtId="0" fontId="0" fillId="19" borderId="29" xfId="0" applyFill="1" applyBorder="1"/>
    <xf numFmtId="4" fontId="0" fillId="19" borderId="29" xfId="0" applyNumberFormat="1" applyFill="1" applyBorder="1"/>
    <xf numFmtId="0" fontId="0" fillId="5" borderId="29" xfId="0" applyFill="1" applyBorder="1" applyAlignment="1">
      <alignment horizontal="center"/>
    </xf>
    <xf numFmtId="0" fontId="0" fillId="5" borderId="29" xfId="0" applyFill="1" applyBorder="1"/>
    <xf numFmtId="4" fontId="0" fillId="5" borderId="29" xfId="0" applyNumberFormat="1" applyFill="1" applyBorder="1"/>
    <xf numFmtId="4" fontId="0" fillId="20" borderId="0" xfId="0" applyNumberFormat="1" applyFill="1" applyAlignment="1">
      <alignment horizontal="center"/>
    </xf>
    <xf numFmtId="0" fontId="0" fillId="20" borderId="29" xfId="0" applyFill="1" applyBorder="1" applyAlignment="1">
      <alignment horizontal="center"/>
    </xf>
    <xf numFmtId="0" fontId="0" fillId="20" borderId="29" xfId="0" applyFill="1" applyBorder="1"/>
    <xf numFmtId="4" fontId="0" fillId="20" borderId="29" xfId="0" applyNumberFormat="1" applyFill="1" applyBorder="1"/>
    <xf numFmtId="0" fontId="0" fillId="14" borderId="29" xfId="0" applyFill="1" applyBorder="1" applyAlignment="1">
      <alignment horizontal="center"/>
    </xf>
    <xf numFmtId="0" fontId="0" fillId="14" borderId="29" xfId="0" applyFill="1" applyBorder="1"/>
    <xf numFmtId="4" fontId="0" fillId="14" borderId="29" xfId="0" applyNumberFormat="1" applyFill="1" applyBorder="1"/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4" fontId="0" fillId="2" borderId="29" xfId="0" applyNumberFormat="1" applyFill="1" applyBorder="1"/>
    <xf numFmtId="3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33" xfId="0" applyNumberFormat="1" applyBorder="1"/>
    <xf numFmtId="4" fontId="20" fillId="0" borderId="0" xfId="0" applyNumberFormat="1" applyFont="1"/>
    <xf numFmtId="4" fontId="21" fillId="0" borderId="0" xfId="0" applyNumberFormat="1" applyFont="1"/>
    <xf numFmtId="40" fontId="14" fillId="0" borderId="0" xfId="2" applyNumberFormat="1" applyFill="1" applyBorder="1"/>
    <xf numFmtId="0" fontId="0" fillId="0" borderId="34" xfId="0" applyBorder="1"/>
    <xf numFmtId="43" fontId="14" fillId="0" borderId="0" xfId="1" applyFill="1" applyBorder="1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13" borderId="0" xfId="0" applyFill="1"/>
    <xf numFmtId="0" fontId="0" fillId="0" borderId="0" xfId="0" applyFill="1"/>
    <xf numFmtId="0" fontId="22" fillId="20" borderId="29" xfId="0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15" fillId="0" borderId="0" xfId="2" applyNumberFormat="1" applyFont="1" applyFill="1" applyBorder="1" applyAlignment="1" applyProtection="1">
      <alignment horizontal="center"/>
      <protection hidden="1"/>
    </xf>
  </cellXfs>
  <cellStyles count="5">
    <cellStyle name="Millares" xfId="1" builtinId="3"/>
    <cellStyle name="Millares 2" xfId="3"/>
    <cellStyle name="Millares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0CECE"/>
      <color rgb="FF000000"/>
      <color rgb="FFF8CBAD"/>
      <color rgb="FFC6E0B4"/>
      <color rgb="FFFFE699"/>
      <color rgb="FF99FF66"/>
      <color rgb="FFFF9933"/>
      <color rgb="FFFF99FF"/>
      <color rgb="FFFF33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PORTE enero a marzo 2019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PORTE enero a set.2019 3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PORTE enero a dic. 201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zoomScale="90" zoomScaleNormal="90" workbookViewId="0">
      <selection activeCell="B39" sqref="B39:H41"/>
    </sheetView>
  </sheetViews>
  <sheetFormatPr baseColWidth="10" defaultColWidth="9.140625" defaultRowHeight="15" x14ac:dyDescent="0.25"/>
  <cols>
    <col min="1" max="1" width="4.28515625" style="1" customWidth="1"/>
    <col min="2" max="2" width="28.5703125" style="1" customWidth="1"/>
    <col min="3" max="3" width="19" style="1" customWidth="1"/>
    <col min="4" max="4" width="18.42578125" style="1" customWidth="1"/>
    <col min="5" max="5" width="19.28515625" style="1" bestFit="1" customWidth="1"/>
    <col min="6" max="6" width="18.140625" style="1" customWidth="1"/>
    <col min="7" max="7" width="19.42578125" style="1" bestFit="1" customWidth="1"/>
    <col min="8" max="8" width="18.85546875" style="1" customWidth="1"/>
    <col min="9" max="9" width="13.5703125" style="2" customWidth="1"/>
    <col min="10" max="10" width="14.5703125" style="1" customWidth="1"/>
    <col min="11" max="11" width="17.28515625" style="1" customWidth="1"/>
    <col min="12" max="12" width="16" style="1" customWidth="1"/>
    <col min="13" max="13" width="15.85546875" style="1" customWidth="1"/>
    <col min="14" max="14" width="15.42578125" style="1" customWidth="1"/>
    <col min="15" max="16" width="19.140625" style="1" customWidth="1"/>
    <col min="17" max="17" width="16.85546875" style="1" customWidth="1"/>
    <col min="18" max="16384" width="9.140625" style="1"/>
  </cols>
  <sheetData>
    <row r="1" spans="2:10" ht="21" x14ac:dyDescent="0.35">
      <c r="B1" s="145" t="s">
        <v>323</v>
      </c>
      <c r="C1" s="145"/>
      <c r="D1" s="145"/>
      <c r="E1" s="145"/>
      <c r="F1" s="145"/>
      <c r="G1" s="145"/>
      <c r="H1" s="145"/>
      <c r="I1" s="145"/>
      <c r="J1" s="145"/>
    </row>
    <row r="2" spans="2:10" ht="21" x14ac:dyDescent="0.35">
      <c r="B2" s="145" t="s">
        <v>322</v>
      </c>
      <c r="C2" s="145"/>
      <c r="D2" s="145"/>
      <c r="E2" s="145"/>
      <c r="F2" s="145"/>
      <c r="G2" s="145"/>
      <c r="H2" s="145"/>
      <c r="I2" s="145"/>
      <c r="J2" s="145"/>
    </row>
    <row r="3" spans="2:10" ht="21" x14ac:dyDescent="0.35">
      <c r="B3" s="145" t="s">
        <v>547</v>
      </c>
      <c r="C3" s="145"/>
      <c r="D3" s="145"/>
      <c r="E3" s="145"/>
      <c r="F3" s="145"/>
      <c r="G3" s="145"/>
      <c r="H3" s="145"/>
      <c r="I3" s="145"/>
      <c r="J3" s="145"/>
    </row>
    <row r="4" spans="2:10" ht="15.75" thickBot="1" x14ac:dyDescent="0.3">
      <c r="C4" s="59"/>
      <c r="D4" s="59"/>
      <c r="E4" s="59"/>
      <c r="F4" s="59"/>
      <c r="G4" s="59"/>
      <c r="H4" s="59"/>
      <c r="I4" s="60"/>
      <c r="J4" s="59"/>
    </row>
    <row r="5" spans="2:10" ht="15.75" thickBot="1" x14ac:dyDescent="0.3">
      <c r="B5" s="146" t="s">
        <v>321</v>
      </c>
      <c r="C5" s="149" t="s">
        <v>320</v>
      </c>
      <c r="D5" s="149"/>
      <c r="E5" s="149"/>
      <c r="F5" s="149"/>
      <c r="G5" s="150" t="s">
        <v>319</v>
      </c>
      <c r="H5" s="151"/>
      <c r="I5" s="149" t="s">
        <v>318</v>
      </c>
      <c r="J5" s="151"/>
    </row>
    <row r="6" spans="2:10" ht="15.75" thickBot="1" x14ac:dyDescent="0.3">
      <c r="B6" s="147"/>
      <c r="C6" s="152" t="s">
        <v>317</v>
      </c>
      <c r="D6" s="154" t="s">
        <v>316</v>
      </c>
      <c r="E6" s="156" t="s">
        <v>315</v>
      </c>
      <c r="F6" s="156"/>
      <c r="G6" s="154" t="s">
        <v>314</v>
      </c>
      <c r="H6" s="152" t="s">
        <v>313</v>
      </c>
      <c r="I6" s="58" t="s">
        <v>312</v>
      </c>
      <c r="J6" s="57" t="s">
        <v>311</v>
      </c>
    </row>
    <row r="7" spans="2:10" ht="23.25" thickBot="1" x14ac:dyDescent="0.3">
      <c r="B7" s="148"/>
      <c r="C7" s="153"/>
      <c r="D7" s="155"/>
      <c r="E7" s="56" t="s">
        <v>310</v>
      </c>
      <c r="F7" s="56" t="s">
        <v>309</v>
      </c>
      <c r="G7" s="155"/>
      <c r="H7" s="153"/>
      <c r="I7" s="55" t="s">
        <v>290</v>
      </c>
      <c r="J7" s="54" t="s">
        <v>290</v>
      </c>
    </row>
    <row r="8" spans="2:10" x14ac:dyDescent="0.25">
      <c r="B8" s="42"/>
      <c r="C8" s="41"/>
      <c r="D8" s="41"/>
      <c r="E8" s="53"/>
      <c r="F8" s="53"/>
      <c r="G8" s="41"/>
      <c r="H8" s="53"/>
      <c r="I8" s="40"/>
      <c r="J8" s="39"/>
    </row>
    <row r="9" spans="2:10" x14ac:dyDescent="0.25">
      <c r="B9" s="38" t="s">
        <v>308</v>
      </c>
      <c r="C9" s="37"/>
      <c r="D9" s="37"/>
      <c r="E9" s="52"/>
      <c r="F9" s="52"/>
      <c r="G9" s="37"/>
      <c r="H9" s="52"/>
      <c r="I9" s="33"/>
      <c r="J9" s="32"/>
    </row>
    <row r="10" spans="2:10" x14ac:dyDescent="0.25">
      <c r="B10" s="51" t="s">
        <v>307</v>
      </c>
      <c r="C10" s="50">
        <f>+Ingresos!C91</f>
        <v>12003434270.049999</v>
      </c>
      <c r="D10" s="50">
        <f>+Ingresos!F91</f>
        <v>13720250000</v>
      </c>
      <c r="E10" s="50">
        <v>0</v>
      </c>
      <c r="F10" s="50">
        <f>+Ingresos!G91</f>
        <v>16513723683.66</v>
      </c>
      <c r="G10" s="50">
        <f t="shared" ref="G10:G16" si="0">+D10-C10</f>
        <v>1716815729.9500008</v>
      </c>
      <c r="H10" s="50">
        <f>+F10-D10</f>
        <v>2793473683.6599998</v>
      </c>
      <c r="I10" s="29">
        <f>+(D10-C10)/D10</f>
        <v>0.12513006176636729</v>
      </c>
      <c r="J10" s="28">
        <f t="shared" ref="J10:J16" si="1">+(F10-D10)/F10</f>
        <v>0.16916073789124172</v>
      </c>
    </row>
    <row r="11" spans="2:10" x14ac:dyDescent="0.25">
      <c r="B11" s="49" t="s">
        <v>306</v>
      </c>
      <c r="C11" s="50">
        <f>+Ingresos!C92</f>
        <v>0</v>
      </c>
      <c r="D11" s="50">
        <f>+Ingresos!F92</f>
        <v>0</v>
      </c>
      <c r="E11" s="30">
        <v>0</v>
      </c>
      <c r="F11" s="50">
        <f>+Ingresos!G92</f>
        <v>0</v>
      </c>
      <c r="G11" s="30">
        <f t="shared" si="0"/>
        <v>0</v>
      </c>
      <c r="H11" s="50">
        <f t="shared" ref="H11:H16" si="2">+F11-D11</f>
        <v>0</v>
      </c>
      <c r="I11" s="29">
        <v>0</v>
      </c>
      <c r="J11" s="28">
        <v>0</v>
      </c>
    </row>
    <row r="12" spans="2:10" ht="39" x14ac:dyDescent="0.25">
      <c r="B12" s="49" t="s">
        <v>305</v>
      </c>
      <c r="C12" s="50">
        <f>+Ingresos!C93</f>
        <v>669600000</v>
      </c>
      <c r="D12" s="50">
        <f>+Ingresos!F93</f>
        <v>476609200</v>
      </c>
      <c r="E12" s="30">
        <v>0</v>
      </c>
      <c r="F12" s="50">
        <f>+Ingresos!G93</f>
        <v>828837627.0999999</v>
      </c>
      <c r="G12" s="30">
        <f t="shared" si="0"/>
        <v>-192990800</v>
      </c>
      <c r="H12" s="50">
        <f t="shared" si="2"/>
        <v>352228427.0999999</v>
      </c>
      <c r="I12" s="29">
        <f t="shared" ref="I12:I16" si="3">+(D12-C12)/D12</f>
        <v>-0.40492462168166288</v>
      </c>
      <c r="J12" s="28">
        <f t="shared" si="1"/>
        <v>0.4249667432840899</v>
      </c>
    </row>
    <row r="13" spans="2:10" ht="26.25" x14ac:dyDescent="0.25">
      <c r="B13" s="49" t="s">
        <v>304</v>
      </c>
      <c r="C13" s="50">
        <f>+Ingresos!C94</f>
        <v>10565575011.950001</v>
      </c>
      <c r="D13" s="50">
        <f>+Ingresos!F94</f>
        <v>11469300000</v>
      </c>
      <c r="E13" s="30">
        <v>0</v>
      </c>
      <c r="F13" s="50">
        <f>+Ingresos!G94</f>
        <v>11300372606.060001</v>
      </c>
      <c r="G13" s="30">
        <f t="shared" si="0"/>
        <v>903724988.04999924</v>
      </c>
      <c r="H13" s="50">
        <f t="shared" si="2"/>
        <v>-168927393.93999863</v>
      </c>
      <c r="I13" s="29">
        <f t="shared" si="3"/>
        <v>7.8795130308737166E-2</v>
      </c>
      <c r="J13" s="28">
        <f t="shared" si="1"/>
        <v>-1.4948833974678735E-2</v>
      </c>
    </row>
    <row r="14" spans="2:10" x14ac:dyDescent="0.25">
      <c r="B14" s="49" t="s">
        <v>303</v>
      </c>
      <c r="C14" s="50">
        <f>+Ingresos!C95</f>
        <v>1805479414.96</v>
      </c>
      <c r="D14" s="50">
        <f>+Ingresos!F95</f>
        <v>1737500000</v>
      </c>
      <c r="E14" s="30">
        <v>0</v>
      </c>
      <c r="F14" s="50">
        <f>+Ingresos!G95</f>
        <v>2753386891.1399994</v>
      </c>
      <c r="G14" s="30">
        <f t="shared" si="0"/>
        <v>-67979414.960000038</v>
      </c>
      <c r="H14" s="50">
        <f t="shared" si="2"/>
        <v>1015886891.1399994</v>
      </c>
      <c r="I14" s="29">
        <f t="shared" si="3"/>
        <v>-3.9124843142446068E-2</v>
      </c>
      <c r="J14" s="28">
        <f t="shared" si="1"/>
        <v>0.36895900623663763</v>
      </c>
    </row>
    <row r="15" spans="2:10" x14ac:dyDescent="0.25">
      <c r="B15" s="49" t="s">
        <v>14</v>
      </c>
      <c r="C15" s="50">
        <f>+Ingresos!C96</f>
        <v>1932154907.22</v>
      </c>
      <c r="D15" s="50">
        <f>+Ingresos!F96</f>
        <v>3819518933.1500001</v>
      </c>
      <c r="E15" s="30">
        <v>0</v>
      </c>
      <c r="F15" s="50">
        <f>+Ingresos!G96</f>
        <v>3445150594.6499996</v>
      </c>
      <c r="G15" s="30">
        <f t="shared" si="0"/>
        <v>1887364025.9300001</v>
      </c>
      <c r="H15" s="50">
        <f t="shared" si="2"/>
        <v>-374368338.50000048</v>
      </c>
      <c r="I15" s="29">
        <f t="shared" si="3"/>
        <v>0.49413658080062711</v>
      </c>
      <c r="J15" s="28">
        <f t="shared" si="1"/>
        <v>-0.10866530452438274</v>
      </c>
    </row>
    <row r="16" spans="2:10" x14ac:dyDescent="0.25">
      <c r="B16" s="48" t="s">
        <v>302</v>
      </c>
      <c r="C16" s="50">
        <f>+Ingresos!C97</f>
        <v>0</v>
      </c>
      <c r="D16" s="50">
        <f>+Ingresos!F97</f>
        <v>26899062198.919994</v>
      </c>
      <c r="E16" s="31">
        <v>0</v>
      </c>
      <c r="F16" s="50">
        <f>+Ingresos!G97</f>
        <v>27629823602.319988</v>
      </c>
      <c r="G16" s="47">
        <f t="shared" si="0"/>
        <v>26899062198.919994</v>
      </c>
      <c r="H16" s="50">
        <f t="shared" si="2"/>
        <v>730761403.3999939</v>
      </c>
      <c r="I16" s="29">
        <f t="shared" si="3"/>
        <v>1</v>
      </c>
      <c r="J16" s="28">
        <f t="shared" si="1"/>
        <v>2.6448283344763526E-2</v>
      </c>
    </row>
    <row r="17" spans="2:10" x14ac:dyDescent="0.25">
      <c r="B17" s="46" t="s">
        <v>301</v>
      </c>
      <c r="C17" s="45">
        <f t="shared" ref="C17:G17" si="4">SUM(C10:C16)</f>
        <v>26976243604.18</v>
      </c>
      <c r="D17" s="45">
        <f t="shared" si="4"/>
        <v>58122240332.069992</v>
      </c>
      <c r="E17" s="45">
        <f t="shared" si="4"/>
        <v>0</v>
      </c>
      <c r="F17" s="45">
        <f t="shared" si="4"/>
        <v>62471295004.929993</v>
      </c>
      <c r="G17" s="45">
        <f t="shared" si="4"/>
        <v>31145996727.889996</v>
      </c>
      <c r="H17" s="45">
        <f>SUM(H10:H16)</f>
        <v>4349054672.8599939</v>
      </c>
      <c r="I17" s="44"/>
      <c r="J17" s="43"/>
    </row>
    <row r="18" spans="2:10" x14ac:dyDescent="0.25">
      <c r="B18" s="42"/>
      <c r="C18" s="41"/>
      <c r="D18" s="41"/>
      <c r="E18" s="41"/>
      <c r="F18" s="41"/>
      <c r="G18" s="41"/>
      <c r="H18" s="41"/>
      <c r="I18" s="40"/>
      <c r="J18" s="39"/>
    </row>
    <row r="19" spans="2:10" x14ac:dyDescent="0.25">
      <c r="B19" s="38" t="s">
        <v>300</v>
      </c>
      <c r="C19" s="37"/>
      <c r="D19" s="37"/>
      <c r="E19" s="37"/>
      <c r="F19" s="37"/>
      <c r="G19" s="37"/>
      <c r="H19" s="37"/>
      <c r="I19" s="36"/>
      <c r="J19" s="35"/>
    </row>
    <row r="20" spans="2:10" x14ac:dyDescent="0.25">
      <c r="B20" s="86" t="s">
        <v>299</v>
      </c>
      <c r="C20" s="34">
        <f>+Gastos!E160</f>
        <v>20113498960.909996</v>
      </c>
      <c r="D20" s="34">
        <f>+Gastos!H160</f>
        <v>29871736566.310005</v>
      </c>
      <c r="E20" s="34">
        <f>+Gastos!E181</f>
        <v>5851194680.3000002</v>
      </c>
      <c r="F20" s="34">
        <f>+Gastos!I160</f>
        <v>16177102163.300003</v>
      </c>
      <c r="G20" s="34">
        <f t="shared" ref="G20:G32" si="5">+D20-C20</f>
        <v>9758237605.4000092</v>
      </c>
      <c r="H20" s="34">
        <f t="shared" ref="H20:H32" si="6">+F20-D20</f>
        <v>-13694634403.010002</v>
      </c>
      <c r="I20" s="29">
        <f>+(D20-C20)/D20</f>
        <v>0.32667125273210806</v>
      </c>
      <c r="J20" s="28">
        <f>+(F20-D20)/F20</f>
        <v>-0.84654434797835287</v>
      </c>
    </row>
    <row r="21" spans="2:10" x14ac:dyDescent="0.25">
      <c r="B21" s="87" t="s">
        <v>298</v>
      </c>
      <c r="C21" s="34">
        <f>+Gastos!E161</f>
        <v>385000000</v>
      </c>
      <c r="D21" s="34">
        <f>+Gastos!H161</f>
        <v>405969382.55000001</v>
      </c>
      <c r="E21" s="34">
        <v>0</v>
      </c>
      <c r="F21" s="34">
        <f>+Gastos!I161</f>
        <v>301003754.81999999</v>
      </c>
      <c r="G21" s="30">
        <f t="shared" si="5"/>
        <v>20969382.550000012</v>
      </c>
      <c r="H21" s="30">
        <f t="shared" si="6"/>
        <v>-104965627.73000002</v>
      </c>
      <c r="I21" s="29">
        <f>+(D21-C21)/D21</f>
        <v>5.1652620742692043E-2</v>
      </c>
      <c r="J21" s="28">
        <f>+(F21-D21)/F21</f>
        <v>-0.34871866562850479</v>
      </c>
    </row>
    <row r="22" spans="2:10" ht="26.25" x14ac:dyDescent="0.25">
      <c r="B22" s="87" t="s">
        <v>297</v>
      </c>
      <c r="C22" s="34">
        <f>+Gastos!E162</f>
        <v>0</v>
      </c>
      <c r="D22" s="34">
        <f>+Gastos!H162</f>
        <v>0</v>
      </c>
      <c r="E22" s="34">
        <v>0</v>
      </c>
      <c r="F22" s="34">
        <f>+Gastos!I162</f>
        <v>0</v>
      </c>
      <c r="G22" s="30">
        <f t="shared" si="5"/>
        <v>0</v>
      </c>
      <c r="H22" s="30">
        <f t="shared" si="6"/>
        <v>0</v>
      </c>
      <c r="I22" s="33" t="s">
        <v>290</v>
      </c>
      <c r="J22" s="32" t="s">
        <v>290</v>
      </c>
    </row>
    <row r="23" spans="2:10" x14ac:dyDescent="0.25">
      <c r="B23" s="87" t="s">
        <v>296</v>
      </c>
      <c r="C23" s="34">
        <f>+Gastos!E163</f>
        <v>0</v>
      </c>
      <c r="D23" s="34">
        <f>+Gastos!H163</f>
        <v>0</v>
      </c>
      <c r="E23" s="34">
        <v>0</v>
      </c>
      <c r="F23" s="34">
        <f>+Gastos!I163</f>
        <v>0</v>
      </c>
      <c r="G23" s="30">
        <f t="shared" si="5"/>
        <v>0</v>
      </c>
      <c r="H23" s="30">
        <f t="shared" si="6"/>
        <v>0</v>
      </c>
      <c r="I23" s="33" t="s">
        <v>290</v>
      </c>
      <c r="J23" s="32" t="s">
        <v>290</v>
      </c>
    </row>
    <row r="24" spans="2:10" x14ac:dyDescent="0.25">
      <c r="B24" s="88" t="s">
        <v>295</v>
      </c>
      <c r="C24" s="34">
        <f>+Gastos!E164</f>
        <v>0</v>
      </c>
      <c r="D24" s="34">
        <f>+Gastos!H164</f>
        <v>0</v>
      </c>
      <c r="E24" s="34">
        <v>0</v>
      </c>
      <c r="F24" s="34">
        <f>+Gastos!I164</f>
        <v>0</v>
      </c>
      <c r="G24" s="30">
        <f t="shared" si="5"/>
        <v>0</v>
      </c>
      <c r="H24" s="30">
        <f t="shared" si="6"/>
        <v>0</v>
      </c>
      <c r="I24" s="33" t="s">
        <v>290</v>
      </c>
      <c r="J24" s="32" t="s">
        <v>290</v>
      </c>
    </row>
    <row r="25" spans="2:10" x14ac:dyDescent="0.25">
      <c r="B25" s="88" t="s">
        <v>294</v>
      </c>
      <c r="C25" s="34">
        <f>+Gastos!E165</f>
        <v>0</v>
      </c>
      <c r="D25" s="34">
        <f>+Gastos!H165</f>
        <v>0</v>
      </c>
      <c r="E25" s="34">
        <v>0</v>
      </c>
      <c r="F25" s="34">
        <f>+Gastos!I165</f>
        <v>0</v>
      </c>
      <c r="G25" s="30">
        <f t="shared" si="5"/>
        <v>0</v>
      </c>
      <c r="H25" s="30">
        <f t="shared" si="6"/>
        <v>0</v>
      </c>
      <c r="I25" s="33" t="s">
        <v>290</v>
      </c>
      <c r="J25" s="32" t="s">
        <v>290</v>
      </c>
    </row>
    <row r="26" spans="2:10" x14ac:dyDescent="0.25">
      <c r="B26" s="88" t="s">
        <v>293</v>
      </c>
      <c r="C26" s="34">
        <f>+Gastos!E166</f>
        <v>3266838343.9799995</v>
      </c>
      <c r="D26" s="34">
        <f>+Gastos!H166</f>
        <v>22344773170.049999</v>
      </c>
      <c r="E26" s="34">
        <f>+Gastos!E182</f>
        <v>8719498834.9699993</v>
      </c>
      <c r="F26" s="34">
        <f>+Gastos!I166</f>
        <v>3686492356.6499996</v>
      </c>
      <c r="G26" s="30">
        <f t="shared" si="5"/>
        <v>19077934826.07</v>
      </c>
      <c r="H26" s="30">
        <f t="shared" si="6"/>
        <v>-18658280813.400002</v>
      </c>
      <c r="I26" s="29">
        <f>+(D26-C26)/D26</f>
        <v>0.85379854522941712</v>
      </c>
      <c r="J26" s="28">
        <f>+(F26-D26)/F26</f>
        <v>-5.0612557977348445</v>
      </c>
    </row>
    <row r="27" spans="2:10" x14ac:dyDescent="0.25">
      <c r="B27" s="88" t="s">
        <v>292</v>
      </c>
      <c r="C27" s="34">
        <f>+Gastos!E167</f>
        <v>0</v>
      </c>
      <c r="D27" s="34">
        <f>+Gastos!H167</f>
        <v>0</v>
      </c>
      <c r="E27" s="34">
        <v>0</v>
      </c>
      <c r="F27" s="34">
        <f>+Gastos!I167</f>
        <v>0</v>
      </c>
      <c r="G27" s="30">
        <f t="shared" si="5"/>
        <v>0</v>
      </c>
      <c r="H27" s="30">
        <f t="shared" si="6"/>
        <v>0</v>
      </c>
      <c r="I27" s="33" t="s">
        <v>290</v>
      </c>
      <c r="J27" s="32" t="s">
        <v>290</v>
      </c>
    </row>
    <row r="28" spans="2:10" x14ac:dyDescent="0.25">
      <c r="B28" s="88" t="s">
        <v>291</v>
      </c>
      <c r="C28" s="34">
        <f>+Gastos!E168</f>
        <v>0</v>
      </c>
      <c r="D28" s="34">
        <f>+Gastos!H168</f>
        <v>0</v>
      </c>
      <c r="E28" s="34">
        <v>0</v>
      </c>
      <c r="F28" s="34">
        <f>+Gastos!I168</f>
        <v>0</v>
      </c>
      <c r="G28" s="30">
        <f t="shared" si="5"/>
        <v>0</v>
      </c>
      <c r="H28" s="30">
        <f t="shared" si="6"/>
        <v>0</v>
      </c>
      <c r="I28" s="33" t="s">
        <v>290</v>
      </c>
      <c r="J28" s="32" t="s">
        <v>290</v>
      </c>
    </row>
    <row r="29" spans="2:10" x14ac:dyDescent="0.25">
      <c r="B29" s="88" t="s">
        <v>289</v>
      </c>
      <c r="C29" s="34">
        <f>+Gastos!E169</f>
        <v>0</v>
      </c>
      <c r="D29" s="34">
        <f>+Gastos!H169</f>
        <v>0</v>
      </c>
      <c r="E29" s="34">
        <v>0</v>
      </c>
      <c r="F29" s="34">
        <f>+Gastos!I169</f>
        <v>0</v>
      </c>
      <c r="G29" s="30">
        <f t="shared" si="5"/>
        <v>0</v>
      </c>
      <c r="H29" s="30">
        <f t="shared" si="6"/>
        <v>0</v>
      </c>
      <c r="I29" s="33" t="s">
        <v>290</v>
      </c>
      <c r="J29" s="32" t="s">
        <v>290</v>
      </c>
    </row>
    <row r="30" spans="2:10" x14ac:dyDescent="0.25">
      <c r="B30" s="108" t="s">
        <v>470</v>
      </c>
      <c r="C30" s="34">
        <f>+Gastos!E170</f>
        <v>302500000</v>
      </c>
      <c r="D30" s="34">
        <f>+Gastos!H170</f>
        <v>431240763.77999997</v>
      </c>
      <c r="E30" s="34">
        <v>0</v>
      </c>
      <c r="F30" s="34">
        <f>+Gastos!I170</f>
        <v>356077002.91000003</v>
      </c>
      <c r="G30" s="30">
        <f t="shared" ref="G30" si="7">+D30-C30</f>
        <v>128740763.77999997</v>
      </c>
      <c r="H30" s="30">
        <f t="shared" ref="H30" si="8">+F30-D30</f>
        <v>-75163760.869999945</v>
      </c>
      <c r="I30" s="29"/>
      <c r="J30" s="28"/>
    </row>
    <row r="31" spans="2:10" x14ac:dyDescent="0.25">
      <c r="B31" s="87" t="s">
        <v>14</v>
      </c>
      <c r="C31" s="34">
        <f>+Gastos!E171</f>
        <v>2908406299.3399997</v>
      </c>
      <c r="D31" s="34">
        <f>+Gastos!H171</f>
        <v>4989300514.0500002</v>
      </c>
      <c r="E31" s="34">
        <v>0</v>
      </c>
      <c r="F31" s="34">
        <f>+Gastos!I171</f>
        <v>3478042666.9799995</v>
      </c>
      <c r="G31" s="30">
        <f t="shared" si="5"/>
        <v>2080894214.7100005</v>
      </c>
      <c r="H31" s="30">
        <f t="shared" si="6"/>
        <v>-1511257847.0700006</v>
      </c>
      <c r="I31" s="29">
        <f>+(D31-C31)/D31</f>
        <v>0.41707133271490626</v>
      </c>
      <c r="J31" s="28">
        <f>+(F31-D31)/F31</f>
        <v>-0.43451388949815062</v>
      </c>
    </row>
    <row r="32" spans="2:10" x14ac:dyDescent="0.25">
      <c r="B32" s="87" t="s">
        <v>288</v>
      </c>
      <c r="C32" s="34">
        <f>+Gastos!E172</f>
        <v>0</v>
      </c>
      <c r="D32" s="34">
        <f>+Gastos!H172</f>
        <v>79219935.530000001</v>
      </c>
      <c r="E32" s="34">
        <v>0</v>
      </c>
      <c r="F32" s="34">
        <f>+Gastos!I172</f>
        <v>0</v>
      </c>
      <c r="G32" s="30">
        <f t="shared" si="5"/>
        <v>79219935.530000001</v>
      </c>
      <c r="H32" s="30">
        <f t="shared" si="6"/>
        <v>-79219935.530000001</v>
      </c>
      <c r="I32" s="29">
        <f>+(D32-C32)/D32</f>
        <v>1</v>
      </c>
      <c r="J32" s="28" t="e">
        <f>+(F32-D32)/F32</f>
        <v>#DIV/0!</v>
      </c>
    </row>
    <row r="33" spans="2:10" x14ac:dyDescent="0.25">
      <c r="B33" s="27" t="s">
        <v>287</v>
      </c>
      <c r="C33" s="26">
        <f t="shared" ref="C33:G33" si="9">SUM(C20:C32)</f>
        <v>26976243604.229996</v>
      </c>
      <c r="D33" s="26">
        <f t="shared" si="9"/>
        <v>58122240332.270004</v>
      </c>
      <c r="E33" s="26">
        <f t="shared" si="9"/>
        <v>14570693515.27</v>
      </c>
      <c r="F33" s="26">
        <f>SUM(F20:F32)</f>
        <v>23998717944.660004</v>
      </c>
      <c r="G33" s="26">
        <f t="shared" si="9"/>
        <v>31145996728.040005</v>
      </c>
      <c r="H33" s="26">
        <f>SUM(H20:H32)</f>
        <v>-34123522387.610001</v>
      </c>
      <c r="I33" s="25"/>
      <c r="J33" s="24"/>
    </row>
    <row r="34" spans="2:10" x14ac:dyDescent="0.25">
      <c r="B34" s="23"/>
      <c r="C34" s="22"/>
      <c r="D34" s="22"/>
      <c r="E34" s="22"/>
      <c r="F34" s="22"/>
      <c r="G34" s="22"/>
      <c r="H34" s="22"/>
      <c r="I34" s="21"/>
      <c r="J34" s="20"/>
    </row>
    <row r="35" spans="2:10" ht="44.25" customHeight="1" thickBot="1" x14ac:dyDescent="0.3">
      <c r="B35" s="19" t="s">
        <v>286</v>
      </c>
      <c r="C35" s="18">
        <f t="shared" ref="C35:G35" si="10">+C17-C33</f>
        <v>-4.999542236328125E-2</v>
      </c>
      <c r="D35" s="18">
        <f t="shared" si="10"/>
        <v>-0.20001220703125</v>
      </c>
      <c r="E35" s="18">
        <f t="shared" si="10"/>
        <v>-14570693515.27</v>
      </c>
      <c r="F35" s="18">
        <f t="shared" si="10"/>
        <v>38472577060.269989</v>
      </c>
      <c r="G35" s="18">
        <f t="shared" si="10"/>
        <v>-0.1500091552734375</v>
      </c>
      <c r="H35" s="18">
        <f>+H17-H33</f>
        <v>38472577060.469994</v>
      </c>
      <c r="I35" s="17"/>
      <c r="J35" s="16"/>
    </row>
    <row r="36" spans="2:10" x14ac:dyDescent="0.25">
      <c r="B36" s="14"/>
      <c r="C36" s="14"/>
      <c r="D36" s="14"/>
      <c r="E36" s="14"/>
      <c r="F36" s="14"/>
      <c r="G36" s="14"/>
      <c r="H36" s="14"/>
      <c r="I36" s="15"/>
      <c r="J36" s="14"/>
    </row>
    <row r="37" spans="2:10" x14ac:dyDescent="0.25">
      <c r="B37" s="13" t="s">
        <v>285</v>
      </c>
      <c r="C37" s="13"/>
      <c r="D37" s="13"/>
      <c r="E37"/>
      <c r="F37"/>
      <c r="G37"/>
      <c r="H37"/>
      <c r="I37" s="11"/>
      <c r="J37"/>
    </row>
    <row r="38" spans="2:10" x14ac:dyDescent="0.25">
      <c r="B38"/>
      <c r="C38"/>
      <c r="D38"/>
      <c r="E38"/>
      <c r="F38"/>
      <c r="H38"/>
      <c r="I38" s="11"/>
      <c r="J38"/>
    </row>
    <row r="39" spans="2:10" x14ac:dyDescent="0.25">
      <c r="B39" s="12" t="s">
        <v>562</v>
      </c>
      <c r="C39"/>
      <c r="D39"/>
      <c r="E39" s="12" t="s">
        <v>561</v>
      </c>
      <c r="F39"/>
      <c r="H39" s="12" t="s">
        <v>560</v>
      </c>
      <c r="I39" s="11"/>
      <c r="J39"/>
    </row>
    <row r="40" spans="2:10" x14ac:dyDescent="0.25">
      <c r="B40" s="12" t="s">
        <v>554</v>
      </c>
      <c r="E40" s="12" t="s">
        <v>555</v>
      </c>
      <c r="H40" s="12" t="s">
        <v>556</v>
      </c>
    </row>
    <row r="41" spans="2:10" x14ac:dyDescent="0.25">
      <c r="B41" s="12" t="s">
        <v>557</v>
      </c>
      <c r="E41" s="12" t="s">
        <v>558</v>
      </c>
      <c r="H41" s="12" t="s">
        <v>559</v>
      </c>
    </row>
  </sheetData>
  <mergeCells count="12">
    <mergeCell ref="B1:J1"/>
    <mergeCell ref="B2:J2"/>
    <mergeCell ref="B3:J3"/>
    <mergeCell ref="B5:B7"/>
    <mergeCell ref="C5:F5"/>
    <mergeCell ref="G5:H5"/>
    <mergeCell ref="I5:J5"/>
    <mergeCell ref="C6:C7"/>
    <mergeCell ref="D6:D7"/>
    <mergeCell ref="E6:F6"/>
    <mergeCell ref="G6:G7"/>
    <mergeCell ref="H6:H7"/>
  </mergeCells>
  <pageMargins left="0" right="0" top="0.35433070866141736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opLeftCell="A76" zoomScale="60" zoomScaleNormal="60" workbookViewId="0">
      <selection activeCell="G60" sqref="G60:G82"/>
    </sheetView>
  </sheetViews>
  <sheetFormatPr baseColWidth="10" defaultRowHeight="15" x14ac:dyDescent="0.25"/>
  <cols>
    <col min="1" max="1" width="28.85546875" style="78" bestFit="1" customWidth="1"/>
    <col min="2" max="2" width="126.42578125" style="78" bestFit="1" customWidth="1"/>
    <col min="3" max="4" width="25.7109375" style="78" customWidth="1"/>
    <col min="5" max="5" width="23.42578125" style="78" customWidth="1"/>
    <col min="6" max="7" width="25.7109375" style="78" customWidth="1"/>
    <col min="8" max="8" width="11.42578125" style="67"/>
    <col min="9" max="9" width="19.85546875" style="67" bestFit="1" customWidth="1"/>
    <col min="10" max="10" width="11.42578125" style="67"/>
    <col min="11" max="11" width="44" style="138" customWidth="1"/>
    <col min="12" max="16384" width="11.42578125" style="67"/>
  </cols>
  <sheetData>
    <row r="1" spans="1:11" ht="18" x14ac:dyDescent="0.25">
      <c r="A1" s="157"/>
      <c r="B1" s="157"/>
      <c r="C1" s="157"/>
      <c r="D1" s="157"/>
      <c r="E1" s="157"/>
      <c r="F1" s="157"/>
      <c r="G1" s="157"/>
    </row>
    <row r="2" spans="1:11" ht="18" x14ac:dyDescent="0.25">
      <c r="A2" s="157"/>
      <c r="B2" s="157"/>
      <c r="C2" s="157"/>
      <c r="D2" s="157"/>
      <c r="E2" s="157"/>
      <c r="F2" s="157"/>
      <c r="G2" s="157"/>
    </row>
    <row r="3" spans="1:11" ht="18" x14ac:dyDescent="0.25">
      <c r="A3" s="157"/>
      <c r="B3" s="157"/>
      <c r="C3" s="157"/>
      <c r="D3" s="157"/>
      <c r="E3" s="157"/>
      <c r="F3" s="157"/>
      <c r="G3" s="157"/>
    </row>
    <row r="4" spans="1:11" ht="18" x14ac:dyDescent="0.25">
      <c r="A4" s="157"/>
      <c r="B4" s="157"/>
      <c r="C4" s="157"/>
      <c r="D4" s="157"/>
      <c r="E4" s="157"/>
      <c r="F4" s="157"/>
      <c r="G4" s="157"/>
    </row>
    <row r="5" spans="1:11" ht="18" x14ac:dyDescent="0.25">
      <c r="A5" s="68" t="s">
        <v>326</v>
      </c>
      <c r="B5" s="68" t="s">
        <v>327</v>
      </c>
      <c r="C5" s="68" t="s">
        <v>328</v>
      </c>
      <c r="D5" s="68" t="s">
        <v>329</v>
      </c>
      <c r="E5" s="68" t="s">
        <v>330</v>
      </c>
      <c r="F5" s="68" t="s">
        <v>331</v>
      </c>
      <c r="G5" s="68" t="s">
        <v>332</v>
      </c>
    </row>
    <row r="6" spans="1:11" ht="18" x14ac:dyDescent="0.25">
      <c r="A6" s="69"/>
      <c r="B6" s="69"/>
      <c r="C6" s="157"/>
      <c r="D6" s="157"/>
      <c r="E6" s="157"/>
      <c r="F6" s="157"/>
      <c r="G6" s="69"/>
    </row>
    <row r="7" spans="1:11" ht="18" x14ac:dyDescent="0.25">
      <c r="A7" s="70" t="s">
        <v>333</v>
      </c>
      <c r="B7" s="100" t="s">
        <v>334</v>
      </c>
      <c r="C7" s="100">
        <v>6179091054.8100004</v>
      </c>
      <c r="D7" s="100">
        <v>1020908945.1900001</v>
      </c>
      <c r="E7" s="100">
        <v>0</v>
      </c>
      <c r="F7" s="100">
        <f>+C7+D7-E7</f>
        <v>7200000000</v>
      </c>
      <c r="G7" s="101">
        <v>8610185581.9500008</v>
      </c>
      <c r="I7" s="138">
        <v>7200000000</v>
      </c>
      <c r="K7" s="138">
        <f>+I7-F7</f>
        <v>0</v>
      </c>
    </row>
    <row r="8" spans="1:11" ht="18" x14ac:dyDescent="0.25">
      <c r="A8" s="70" t="s">
        <v>335</v>
      </c>
      <c r="B8" s="100" t="s">
        <v>336</v>
      </c>
      <c r="C8" s="100">
        <v>0</v>
      </c>
      <c r="D8" s="100">
        <v>0</v>
      </c>
      <c r="E8" s="100">
        <v>0</v>
      </c>
      <c r="F8" s="100">
        <f t="shared" ref="F8:F71" si="0">+C8+D8-E8</f>
        <v>0</v>
      </c>
      <c r="G8" s="101">
        <v>978151.17</v>
      </c>
      <c r="I8" s="138">
        <v>0</v>
      </c>
      <c r="K8" s="138">
        <f t="shared" ref="K8:K50" si="1">+I8-F8</f>
        <v>0</v>
      </c>
    </row>
    <row r="9" spans="1:11" ht="18" x14ac:dyDescent="0.25">
      <c r="A9" s="70" t="s">
        <v>337</v>
      </c>
      <c r="B9" s="100" t="s">
        <v>338</v>
      </c>
      <c r="C9" s="100">
        <v>135000000</v>
      </c>
      <c r="D9" s="100">
        <v>0</v>
      </c>
      <c r="E9" s="100">
        <v>15000000</v>
      </c>
      <c r="F9" s="100">
        <f t="shared" si="0"/>
        <v>120000000</v>
      </c>
      <c r="G9" s="101">
        <v>162489524.48000002</v>
      </c>
      <c r="I9" s="138">
        <v>120000000</v>
      </c>
      <c r="K9" s="138">
        <f t="shared" si="1"/>
        <v>0</v>
      </c>
    </row>
    <row r="10" spans="1:11" ht="18" x14ac:dyDescent="0.25">
      <c r="A10" s="70" t="s">
        <v>339</v>
      </c>
      <c r="B10" s="100" t="s">
        <v>340</v>
      </c>
      <c r="C10" s="100">
        <v>4500000</v>
      </c>
      <c r="D10" s="100">
        <v>0</v>
      </c>
      <c r="E10" s="100">
        <v>1500000</v>
      </c>
      <c r="F10" s="100">
        <f t="shared" si="0"/>
        <v>3000000</v>
      </c>
      <c r="G10" s="101">
        <v>10985.31</v>
      </c>
      <c r="I10" s="138">
        <v>3000000</v>
      </c>
      <c r="K10" s="138">
        <f t="shared" si="1"/>
        <v>0</v>
      </c>
    </row>
    <row r="11" spans="1:11" ht="18" x14ac:dyDescent="0.25">
      <c r="A11" s="70" t="s">
        <v>341</v>
      </c>
      <c r="B11" s="100" t="s">
        <v>342</v>
      </c>
      <c r="C11" s="100">
        <v>600000000</v>
      </c>
      <c r="D11" s="100">
        <v>50000000</v>
      </c>
      <c r="E11" s="100">
        <v>0</v>
      </c>
      <c r="F11" s="100">
        <f t="shared" si="0"/>
        <v>650000000</v>
      </c>
      <c r="G11" s="101">
        <v>1064699324.8</v>
      </c>
      <c r="I11" s="138">
        <v>650000000</v>
      </c>
      <c r="K11" s="138">
        <f t="shared" si="1"/>
        <v>0</v>
      </c>
    </row>
    <row r="12" spans="1:11" ht="18" x14ac:dyDescent="0.25">
      <c r="A12" s="70" t="s">
        <v>343</v>
      </c>
      <c r="B12" s="100" t="s">
        <v>344</v>
      </c>
      <c r="C12" s="100">
        <v>150000000</v>
      </c>
      <c r="D12" s="100">
        <v>0</v>
      </c>
      <c r="E12" s="100">
        <v>0</v>
      </c>
      <c r="F12" s="100">
        <f t="shared" si="0"/>
        <v>150000000</v>
      </c>
      <c r="G12" s="101">
        <v>216926437.88</v>
      </c>
      <c r="I12" s="138">
        <v>150000000</v>
      </c>
      <c r="K12" s="138">
        <f t="shared" si="1"/>
        <v>0</v>
      </c>
    </row>
    <row r="13" spans="1:11" ht="18" x14ac:dyDescent="0.25">
      <c r="A13" s="70" t="s">
        <v>345</v>
      </c>
      <c r="B13" s="100" t="s">
        <v>346</v>
      </c>
      <c r="C13" s="100">
        <v>750000</v>
      </c>
      <c r="D13" s="100">
        <v>0</v>
      </c>
      <c r="E13" s="100">
        <v>500000</v>
      </c>
      <c r="F13" s="100">
        <f t="shared" si="0"/>
        <v>250000</v>
      </c>
      <c r="G13" s="101">
        <v>817235</v>
      </c>
      <c r="I13" s="138">
        <v>250000</v>
      </c>
      <c r="K13" s="138">
        <f t="shared" si="1"/>
        <v>0</v>
      </c>
    </row>
    <row r="14" spans="1:11" ht="18" x14ac:dyDescent="0.25">
      <c r="A14" s="71" t="s">
        <v>347</v>
      </c>
      <c r="B14" s="100" t="s">
        <v>348</v>
      </c>
      <c r="C14" s="100">
        <v>4217593215.2399998</v>
      </c>
      <c r="D14" s="100">
        <v>682406784.75999999</v>
      </c>
      <c r="E14" s="100">
        <v>0</v>
      </c>
      <c r="F14" s="100">
        <f t="shared" si="0"/>
        <v>4900000000</v>
      </c>
      <c r="G14" s="101">
        <v>5642425172.9399996</v>
      </c>
      <c r="I14" s="138">
        <v>4900000000</v>
      </c>
      <c r="K14" s="138">
        <f t="shared" si="1"/>
        <v>0</v>
      </c>
    </row>
    <row r="15" spans="1:11" ht="18" x14ac:dyDescent="0.25">
      <c r="A15" s="70" t="s">
        <v>349</v>
      </c>
      <c r="B15" s="100" t="s">
        <v>350</v>
      </c>
      <c r="C15" s="100">
        <v>625000000</v>
      </c>
      <c r="D15" s="100">
        <v>0</v>
      </c>
      <c r="E15" s="100">
        <v>25000000</v>
      </c>
      <c r="F15" s="100">
        <f t="shared" si="0"/>
        <v>600000000</v>
      </c>
      <c r="G15" s="101">
        <v>709135599.37</v>
      </c>
      <c r="I15" s="138">
        <v>600000000</v>
      </c>
      <c r="K15" s="138">
        <f t="shared" si="1"/>
        <v>0</v>
      </c>
    </row>
    <row r="16" spans="1:11" ht="18" x14ac:dyDescent="0.25">
      <c r="A16" s="70" t="s">
        <v>351</v>
      </c>
      <c r="B16" s="100" t="s">
        <v>352</v>
      </c>
      <c r="C16" s="100">
        <v>91500000</v>
      </c>
      <c r="D16" s="100">
        <v>5500000</v>
      </c>
      <c r="E16" s="100">
        <v>0</v>
      </c>
      <c r="F16" s="100">
        <f t="shared" si="0"/>
        <v>97000000</v>
      </c>
      <c r="G16" s="101">
        <v>106055670.75999999</v>
      </c>
      <c r="I16" s="138">
        <v>97000000</v>
      </c>
      <c r="K16" s="138">
        <f t="shared" si="1"/>
        <v>0</v>
      </c>
    </row>
    <row r="17" spans="1:11" ht="18" x14ac:dyDescent="0.25">
      <c r="A17" s="70" t="s">
        <v>353</v>
      </c>
      <c r="B17" s="94" t="s">
        <v>354</v>
      </c>
      <c r="C17" s="94">
        <v>3564247124.23</v>
      </c>
      <c r="D17" s="94">
        <v>435752875.76999998</v>
      </c>
      <c r="E17" s="94">
        <v>0</v>
      </c>
      <c r="F17" s="94">
        <f t="shared" si="0"/>
        <v>4000000000</v>
      </c>
      <c r="G17" s="95">
        <v>3902184913.9000006</v>
      </c>
      <c r="I17" s="138">
        <v>4000000000</v>
      </c>
      <c r="K17" s="138">
        <f t="shared" si="1"/>
        <v>0</v>
      </c>
    </row>
    <row r="18" spans="1:11" ht="18" x14ac:dyDescent="0.25">
      <c r="A18" s="70" t="s">
        <v>355</v>
      </c>
      <c r="B18" s="90" t="s">
        <v>356</v>
      </c>
      <c r="C18" s="90">
        <v>277000000</v>
      </c>
      <c r="D18" s="90">
        <v>0</v>
      </c>
      <c r="E18" s="90">
        <v>0</v>
      </c>
      <c r="F18" s="90">
        <f t="shared" si="0"/>
        <v>277000000</v>
      </c>
      <c r="G18" s="91">
        <v>265459915.41</v>
      </c>
      <c r="I18" s="138">
        <v>277000000</v>
      </c>
      <c r="K18" s="138">
        <f t="shared" si="1"/>
        <v>0</v>
      </c>
    </row>
    <row r="19" spans="1:11" ht="18" x14ac:dyDescent="0.25">
      <c r="A19" s="70" t="s">
        <v>357</v>
      </c>
      <c r="B19" s="90" t="s">
        <v>229</v>
      </c>
      <c r="C19" s="90">
        <v>500000</v>
      </c>
      <c r="D19" s="90">
        <v>0</v>
      </c>
      <c r="E19" s="90">
        <v>0</v>
      </c>
      <c r="F19" s="90">
        <f t="shared" si="0"/>
        <v>500000</v>
      </c>
      <c r="G19" s="91">
        <v>629150</v>
      </c>
      <c r="I19" s="138">
        <v>500000</v>
      </c>
      <c r="K19" s="138">
        <f t="shared" si="1"/>
        <v>0</v>
      </c>
    </row>
    <row r="20" spans="1:11" ht="18" x14ac:dyDescent="0.25">
      <c r="A20" s="70" t="s">
        <v>358</v>
      </c>
      <c r="B20" s="94" t="s">
        <v>359</v>
      </c>
      <c r="C20" s="94">
        <v>639129281.75999999</v>
      </c>
      <c r="D20" s="94">
        <v>80870718.239999995</v>
      </c>
      <c r="E20" s="94">
        <v>0</v>
      </c>
      <c r="F20" s="94">
        <f t="shared" si="0"/>
        <v>720000000</v>
      </c>
      <c r="G20" s="95">
        <v>795877132.52999997</v>
      </c>
      <c r="I20" s="138">
        <v>720000000</v>
      </c>
      <c r="K20" s="138">
        <f t="shared" si="1"/>
        <v>0</v>
      </c>
    </row>
    <row r="21" spans="1:11" ht="18" x14ac:dyDescent="0.25">
      <c r="A21" s="70" t="s">
        <v>360</v>
      </c>
      <c r="B21" s="94" t="s">
        <v>361</v>
      </c>
      <c r="C21" s="94">
        <v>762738255.61000001</v>
      </c>
      <c r="D21" s="94">
        <v>175261744.38999999</v>
      </c>
      <c r="E21" s="94">
        <v>0</v>
      </c>
      <c r="F21" s="94">
        <f t="shared" si="0"/>
        <v>938000000</v>
      </c>
      <c r="G21" s="95">
        <v>897625680.19000006</v>
      </c>
      <c r="I21" s="138">
        <v>938000000</v>
      </c>
      <c r="K21" s="138">
        <f t="shared" si="1"/>
        <v>0</v>
      </c>
    </row>
    <row r="22" spans="1:11" ht="18" x14ac:dyDescent="0.25">
      <c r="A22" s="70" t="s">
        <v>362</v>
      </c>
      <c r="B22" s="94" t="s">
        <v>363</v>
      </c>
      <c r="C22" s="94">
        <v>190000000</v>
      </c>
      <c r="D22" s="94">
        <v>15000000</v>
      </c>
      <c r="E22" s="94">
        <v>0</v>
      </c>
      <c r="F22" s="94">
        <f t="shared" si="0"/>
        <v>205000000</v>
      </c>
      <c r="G22" s="95">
        <v>203749447.64000002</v>
      </c>
      <c r="I22" s="138">
        <v>205000000</v>
      </c>
      <c r="K22" s="138">
        <f t="shared" si="1"/>
        <v>0</v>
      </c>
    </row>
    <row r="23" spans="1:11" ht="18" x14ac:dyDescent="0.25">
      <c r="A23" s="70" t="s">
        <v>364</v>
      </c>
      <c r="B23" s="94" t="s">
        <v>365</v>
      </c>
      <c r="C23" s="94">
        <v>4076406753.7600002</v>
      </c>
      <c r="D23" s="94">
        <v>123593246.23999999</v>
      </c>
      <c r="E23" s="94">
        <v>0</v>
      </c>
      <c r="F23" s="94">
        <f t="shared" si="0"/>
        <v>4200000000</v>
      </c>
      <c r="G23" s="95">
        <v>4336745144.0100002</v>
      </c>
      <c r="I23" s="138">
        <v>4200000000</v>
      </c>
      <c r="K23" s="138">
        <f t="shared" si="1"/>
        <v>0</v>
      </c>
    </row>
    <row r="24" spans="1:11" ht="18" x14ac:dyDescent="0.25">
      <c r="A24" s="70" t="s">
        <v>366</v>
      </c>
      <c r="B24" s="94" t="s">
        <v>367</v>
      </c>
      <c r="C24" s="94">
        <v>660000000</v>
      </c>
      <c r="D24" s="94">
        <v>35000000</v>
      </c>
      <c r="E24" s="94">
        <v>0</v>
      </c>
      <c r="F24" s="94">
        <f t="shared" si="0"/>
        <v>695000000</v>
      </c>
      <c r="G24" s="95">
        <v>671284668.45000005</v>
      </c>
      <c r="I24" s="138">
        <v>695000000</v>
      </c>
      <c r="K24" s="138">
        <f t="shared" si="1"/>
        <v>0</v>
      </c>
    </row>
    <row r="25" spans="1:11" ht="18" x14ac:dyDescent="0.25">
      <c r="A25" s="70" t="s">
        <v>368</v>
      </c>
      <c r="B25" s="94" t="s">
        <v>369</v>
      </c>
      <c r="C25" s="94">
        <v>282869596.58999997</v>
      </c>
      <c r="D25" s="94">
        <v>22630403.41</v>
      </c>
      <c r="E25" s="94">
        <v>0</v>
      </c>
      <c r="F25" s="94">
        <f t="shared" si="0"/>
        <v>305500000</v>
      </c>
      <c r="G25" s="95">
        <v>294314881.38</v>
      </c>
      <c r="I25" s="138">
        <v>305500000</v>
      </c>
      <c r="K25" s="138">
        <f t="shared" si="1"/>
        <v>0</v>
      </c>
    </row>
    <row r="26" spans="1:11" ht="18" x14ac:dyDescent="0.25">
      <c r="A26" s="70" t="s">
        <v>370</v>
      </c>
      <c r="B26" s="94" t="s">
        <v>371</v>
      </c>
      <c r="C26" s="94">
        <v>28400000</v>
      </c>
      <c r="D26" s="94">
        <v>0</v>
      </c>
      <c r="E26" s="94">
        <v>8400000</v>
      </c>
      <c r="F26" s="94">
        <f t="shared" si="0"/>
        <v>20000000</v>
      </c>
      <c r="G26" s="95">
        <v>5042904.91</v>
      </c>
      <c r="I26" s="138">
        <v>20000000</v>
      </c>
      <c r="K26" s="138">
        <f t="shared" si="1"/>
        <v>0</v>
      </c>
    </row>
    <row r="27" spans="1:11" ht="18" x14ac:dyDescent="0.25">
      <c r="A27" s="70" t="s">
        <v>372</v>
      </c>
      <c r="B27" s="94" t="s">
        <v>478</v>
      </c>
      <c r="C27" s="94">
        <v>194784000</v>
      </c>
      <c r="D27" s="94">
        <v>41016000</v>
      </c>
      <c r="E27" s="94">
        <v>0</v>
      </c>
      <c r="F27" s="94">
        <f t="shared" si="0"/>
        <v>235800000</v>
      </c>
      <c r="G27" s="95">
        <v>38798756</v>
      </c>
      <c r="I27" s="138">
        <v>235800000</v>
      </c>
      <c r="K27" s="138">
        <f t="shared" si="1"/>
        <v>0</v>
      </c>
    </row>
    <row r="28" spans="1:11" ht="18" x14ac:dyDescent="0.25">
      <c r="A28" s="70" t="s">
        <v>373</v>
      </c>
      <c r="B28" s="94" t="s">
        <v>374</v>
      </c>
      <c r="C28" s="94">
        <v>10000000</v>
      </c>
      <c r="D28" s="94">
        <v>0</v>
      </c>
      <c r="E28" s="94">
        <v>0</v>
      </c>
      <c r="F28" s="94">
        <f t="shared" si="0"/>
        <v>10000000</v>
      </c>
      <c r="G28" s="95">
        <v>16226000</v>
      </c>
      <c r="I28" s="138">
        <v>10000000</v>
      </c>
      <c r="K28" s="138">
        <f t="shared" si="1"/>
        <v>0</v>
      </c>
    </row>
    <row r="29" spans="1:11" ht="18" x14ac:dyDescent="0.25">
      <c r="A29" s="70" t="s">
        <v>375</v>
      </c>
      <c r="B29" s="94" t="s">
        <v>376</v>
      </c>
      <c r="C29" s="94">
        <v>145000000</v>
      </c>
      <c r="D29" s="94">
        <v>0</v>
      </c>
      <c r="E29" s="94">
        <v>15000000</v>
      </c>
      <c r="F29" s="94">
        <f t="shared" si="0"/>
        <v>130000000</v>
      </c>
      <c r="G29" s="95">
        <v>129635077.04999998</v>
      </c>
      <c r="I29" s="138">
        <v>130000000</v>
      </c>
      <c r="K29" s="138">
        <f t="shared" si="1"/>
        <v>0</v>
      </c>
    </row>
    <row r="30" spans="1:11" ht="18" x14ac:dyDescent="0.25">
      <c r="A30" s="70" t="s">
        <v>377</v>
      </c>
      <c r="B30" s="94" t="s">
        <v>378</v>
      </c>
      <c r="C30" s="94">
        <v>12000000</v>
      </c>
      <c r="D30" s="94">
        <v>0</v>
      </c>
      <c r="E30" s="94">
        <v>2000000</v>
      </c>
      <c r="F30" s="94">
        <f t="shared" si="0"/>
        <v>10000000</v>
      </c>
      <c r="G30" s="95">
        <v>8888000</v>
      </c>
      <c r="I30" s="138">
        <v>10000000</v>
      </c>
      <c r="K30" s="138">
        <f t="shared" si="1"/>
        <v>0</v>
      </c>
    </row>
    <row r="31" spans="1:11" ht="18" x14ac:dyDescent="0.25">
      <c r="A31" s="70" t="s">
        <v>379</v>
      </c>
      <c r="B31" s="90" t="s">
        <v>380</v>
      </c>
      <c r="C31" s="90">
        <v>850000000</v>
      </c>
      <c r="D31" s="90">
        <v>0</v>
      </c>
      <c r="E31" s="90">
        <v>40000000</v>
      </c>
      <c r="F31" s="90">
        <f t="shared" si="0"/>
        <v>810000000</v>
      </c>
      <c r="G31" s="91">
        <v>1977701566.1699998</v>
      </c>
      <c r="I31" s="138">
        <v>810000000</v>
      </c>
      <c r="K31" s="138">
        <f t="shared" si="1"/>
        <v>0</v>
      </c>
    </row>
    <row r="32" spans="1:11" ht="18" x14ac:dyDescent="0.25">
      <c r="A32" s="70" t="s">
        <v>381</v>
      </c>
      <c r="B32" s="97" t="s">
        <v>382</v>
      </c>
      <c r="C32" s="97">
        <v>0</v>
      </c>
      <c r="D32" s="97">
        <v>0</v>
      </c>
      <c r="E32" s="97">
        <v>0</v>
      </c>
      <c r="F32" s="97">
        <f t="shared" si="0"/>
        <v>0</v>
      </c>
      <c r="G32" s="98">
        <v>-17272275.129999999</v>
      </c>
      <c r="I32" s="138">
        <v>0</v>
      </c>
      <c r="K32" s="138">
        <f t="shared" si="1"/>
        <v>0</v>
      </c>
    </row>
    <row r="33" spans="1:11" ht="18" x14ac:dyDescent="0.25">
      <c r="A33" s="70" t="s">
        <v>383</v>
      </c>
      <c r="B33" s="79" t="s">
        <v>384</v>
      </c>
      <c r="C33" s="79">
        <v>277500000</v>
      </c>
      <c r="D33" s="79">
        <v>0</v>
      </c>
      <c r="E33" s="79">
        <v>140890800</v>
      </c>
      <c r="F33" s="79">
        <f t="shared" si="0"/>
        <v>136609200</v>
      </c>
      <c r="G33" s="80">
        <v>123832182</v>
      </c>
      <c r="I33" s="138">
        <v>136609200</v>
      </c>
      <c r="K33" s="138">
        <f t="shared" si="1"/>
        <v>0</v>
      </c>
    </row>
    <row r="34" spans="1:11" ht="18" x14ac:dyDescent="0.25">
      <c r="A34" s="70" t="s">
        <v>385</v>
      </c>
      <c r="B34" s="79" t="s">
        <v>386</v>
      </c>
      <c r="C34" s="79">
        <v>200000000</v>
      </c>
      <c r="D34" s="79">
        <v>0</v>
      </c>
      <c r="E34" s="79">
        <v>0</v>
      </c>
      <c r="F34" s="79">
        <f t="shared" si="0"/>
        <v>200000000</v>
      </c>
      <c r="G34" s="80">
        <v>436559583.88999999</v>
      </c>
      <c r="I34" s="138">
        <v>200000000</v>
      </c>
      <c r="K34" s="138">
        <f t="shared" si="1"/>
        <v>0</v>
      </c>
    </row>
    <row r="35" spans="1:11" ht="18" x14ac:dyDescent="0.25">
      <c r="A35" s="70" t="s">
        <v>387</v>
      </c>
      <c r="B35" s="79" t="s">
        <v>388</v>
      </c>
      <c r="C35" s="79">
        <v>192100000</v>
      </c>
      <c r="D35" s="79">
        <v>0</v>
      </c>
      <c r="E35" s="79">
        <v>52100000</v>
      </c>
      <c r="F35" s="79">
        <f t="shared" si="0"/>
        <v>140000000</v>
      </c>
      <c r="G35" s="80">
        <v>268445861.20999998</v>
      </c>
      <c r="I35" s="138">
        <v>140000000</v>
      </c>
      <c r="K35" s="138">
        <f t="shared" si="1"/>
        <v>0</v>
      </c>
    </row>
    <row r="36" spans="1:11" ht="18" x14ac:dyDescent="0.25">
      <c r="A36" s="70" t="s">
        <v>389</v>
      </c>
      <c r="B36" s="90" t="s">
        <v>390</v>
      </c>
      <c r="C36" s="90">
        <v>677979414.96000004</v>
      </c>
      <c r="D36" s="90">
        <v>0</v>
      </c>
      <c r="E36" s="90">
        <v>27979414.960000001</v>
      </c>
      <c r="F36" s="90">
        <f t="shared" si="0"/>
        <v>650000000</v>
      </c>
      <c r="G36" s="91">
        <v>509596259.55999994</v>
      </c>
      <c r="I36" s="138">
        <v>650000000</v>
      </c>
      <c r="K36" s="138">
        <f t="shared" si="1"/>
        <v>0</v>
      </c>
    </row>
    <row r="37" spans="1:11" ht="18" x14ac:dyDescent="0.25">
      <c r="A37" s="70" t="s">
        <v>391</v>
      </c>
      <c r="B37" s="97" t="s">
        <v>392</v>
      </c>
      <c r="C37" s="97">
        <v>0</v>
      </c>
      <c r="D37" s="97">
        <v>0</v>
      </c>
      <c r="E37" s="97">
        <v>0</v>
      </c>
      <c r="F37" s="97">
        <f t="shared" si="0"/>
        <v>0</v>
      </c>
      <c r="G37" s="98">
        <v>332893187.63999838</v>
      </c>
      <c r="I37" s="138">
        <v>0</v>
      </c>
      <c r="K37" s="138">
        <f t="shared" si="1"/>
        <v>0</v>
      </c>
    </row>
    <row r="38" spans="1:11" ht="18" x14ac:dyDescent="0.25">
      <c r="A38" s="70" t="s">
        <v>393</v>
      </c>
      <c r="B38" s="84" t="s">
        <v>540</v>
      </c>
      <c r="C38" s="84">
        <v>64800000</v>
      </c>
      <c r="D38" s="84">
        <v>51600000</v>
      </c>
      <c r="E38" s="84">
        <v>0</v>
      </c>
      <c r="F38" s="84">
        <f t="shared" si="0"/>
        <v>116400000</v>
      </c>
      <c r="G38" s="85">
        <v>89567604.909999996</v>
      </c>
      <c r="I38" s="138">
        <v>116400000</v>
      </c>
      <c r="K38" s="138">
        <f t="shared" si="1"/>
        <v>0</v>
      </c>
    </row>
    <row r="39" spans="1:11" ht="18" x14ac:dyDescent="0.25">
      <c r="A39" s="70" t="s">
        <v>394</v>
      </c>
      <c r="B39" s="84" t="s">
        <v>395</v>
      </c>
      <c r="C39" s="84">
        <v>5287228.2</v>
      </c>
      <c r="D39" s="84">
        <v>0</v>
      </c>
      <c r="E39" s="84">
        <v>0</v>
      </c>
      <c r="F39" s="84">
        <f t="shared" si="0"/>
        <v>5287228.2</v>
      </c>
      <c r="G39" s="85">
        <v>0</v>
      </c>
      <c r="I39" s="138">
        <v>5287228.2</v>
      </c>
      <c r="K39" s="138">
        <f t="shared" si="1"/>
        <v>0</v>
      </c>
    </row>
    <row r="40" spans="1:11" ht="18" x14ac:dyDescent="0.25">
      <c r="A40" s="70" t="s">
        <v>396</v>
      </c>
      <c r="B40" s="84" t="s">
        <v>397</v>
      </c>
      <c r="C40" s="84">
        <v>65855157.039999999</v>
      </c>
      <c r="D40" s="84">
        <v>17652.53</v>
      </c>
      <c r="E40" s="84">
        <v>0</v>
      </c>
      <c r="F40" s="84">
        <f t="shared" si="0"/>
        <v>65872809.57</v>
      </c>
      <c r="G40" s="85">
        <v>53522947.629999995</v>
      </c>
      <c r="I40" s="138">
        <v>65872809.57</v>
      </c>
      <c r="K40" s="138">
        <f t="shared" si="1"/>
        <v>0</v>
      </c>
    </row>
    <row r="41" spans="1:11" ht="18" x14ac:dyDescent="0.25">
      <c r="A41" s="70" t="s">
        <v>398</v>
      </c>
      <c r="B41" s="84" t="s">
        <v>399</v>
      </c>
      <c r="C41" s="84">
        <v>4000000</v>
      </c>
      <c r="D41" s="84">
        <v>0</v>
      </c>
      <c r="E41" s="84">
        <v>0</v>
      </c>
      <c r="F41" s="84">
        <f t="shared" si="0"/>
        <v>4000000</v>
      </c>
      <c r="G41" s="85">
        <v>4297444.2300000004</v>
      </c>
      <c r="I41" s="138">
        <v>4000000</v>
      </c>
      <c r="K41" s="138">
        <f t="shared" si="1"/>
        <v>0</v>
      </c>
    </row>
    <row r="42" spans="1:11" ht="18" x14ac:dyDescent="0.25">
      <c r="A42" s="70" t="s">
        <v>400</v>
      </c>
      <c r="B42" s="84" t="s">
        <v>401</v>
      </c>
      <c r="C42" s="84">
        <v>1152790502</v>
      </c>
      <c r="D42" s="84">
        <v>35361766.43</v>
      </c>
      <c r="E42" s="84">
        <v>0</v>
      </c>
      <c r="F42" s="84">
        <f t="shared" si="0"/>
        <v>1188152268.4300001</v>
      </c>
      <c r="G42" s="85">
        <v>1188152268.4299998</v>
      </c>
      <c r="I42" s="138">
        <v>1188152268.4300001</v>
      </c>
      <c r="K42" s="138">
        <f t="shared" si="1"/>
        <v>0</v>
      </c>
    </row>
    <row r="43" spans="1:11" ht="18" x14ac:dyDescent="0.25">
      <c r="A43" s="70" t="s">
        <v>402</v>
      </c>
      <c r="B43" s="84" t="s">
        <v>403</v>
      </c>
      <c r="C43" s="84">
        <v>620800000</v>
      </c>
      <c r="D43" s="84">
        <v>0</v>
      </c>
      <c r="E43" s="84">
        <v>0</v>
      </c>
      <c r="F43" s="84">
        <f t="shared" si="0"/>
        <v>620800000</v>
      </c>
      <c r="G43" s="85">
        <v>604021825.33000004</v>
      </c>
      <c r="I43" s="138">
        <v>620800000</v>
      </c>
      <c r="K43" s="138">
        <f t="shared" si="1"/>
        <v>0</v>
      </c>
    </row>
    <row r="44" spans="1:11" ht="18" x14ac:dyDescent="0.25">
      <c r="A44" s="70" t="s">
        <v>404</v>
      </c>
      <c r="B44" s="84" t="s">
        <v>479</v>
      </c>
      <c r="C44" s="84">
        <v>0</v>
      </c>
      <c r="D44" s="84">
        <v>0</v>
      </c>
      <c r="E44" s="84">
        <v>0</v>
      </c>
      <c r="F44" s="84">
        <f t="shared" si="0"/>
        <v>0</v>
      </c>
      <c r="G44" s="85">
        <v>32545075</v>
      </c>
      <c r="I44" s="138">
        <v>0</v>
      </c>
      <c r="K44" s="138">
        <f t="shared" si="1"/>
        <v>0</v>
      </c>
    </row>
    <row r="45" spans="1:11" ht="18" x14ac:dyDescent="0.25">
      <c r="A45" s="70" t="s">
        <v>480</v>
      </c>
      <c r="B45" s="84" t="s">
        <v>535</v>
      </c>
      <c r="C45" s="84">
        <v>0</v>
      </c>
      <c r="D45" s="84">
        <v>100000000</v>
      </c>
      <c r="E45" s="84">
        <v>0</v>
      </c>
      <c r="F45" s="84">
        <f t="shared" si="0"/>
        <v>100000000</v>
      </c>
      <c r="G45" s="85">
        <v>85470000</v>
      </c>
      <c r="I45" s="138">
        <v>100000000</v>
      </c>
      <c r="K45" s="138">
        <f t="shared" si="1"/>
        <v>0</v>
      </c>
    </row>
    <row r="46" spans="1:11" ht="18" x14ac:dyDescent="0.25">
      <c r="A46" s="70" t="s">
        <v>481</v>
      </c>
      <c r="B46" s="84" t="s">
        <v>406</v>
      </c>
      <c r="C46" s="84">
        <v>0</v>
      </c>
      <c r="D46" s="84">
        <v>0</v>
      </c>
      <c r="E46" s="84">
        <v>0</v>
      </c>
      <c r="F46" s="84">
        <f t="shared" si="0"/>
        <v>0</v>
      </c>
      <c r="G46" s="85">
        <v>0</v>
      </c>
      <c r="I46" s="138">
        <v>0</v>
      </c>
      <c r="K46" s="138">
        <f t="shared" si="1"/>
        <v>0</v>
      </c>
    </row>
    <row r="47" spans="1:11" ht="18" x14ac:dyDescent="0.25">
      <c r="A47" s="70" t="s">
        <v>482</v>
      </c>
      <c r="B47" s="84" t="s">
        <v>407</v>
      </c>
      <c r="C47" s="84">
        <v>18622019.98</v>
      </c>
      <c r="D47" s="84">
        <v>15231781.15</v>
      </c>
      <c r="E47" s="84">
        <v>0</v>
      </c>
      <c r="F47" s="84">
        <f t="shared" si="0"/>
        <v>33853801.130000003</v>
      </c>
      <c r="G47" s="85">
        <v>22555827.93</v>
      </c>
      <c r="I47" s="138">
        <v>33853801.130000003</v>
      </c>
      <c r="K47" s="138">
        <f t="shared" si="1"/>
        <v>0</v>
      </c>
    </row>
    <row r="48" spans="1:11" ht="18" x14ac:dyDescent="0.25">
      <c r="A48" s="70" t="s">
        <v>483</v>
      </c>
      <c r="B48" s="84" t="s">
        <v>484</v>
      </c>
      <c r="C48" s="84">
        <v>0</v>
      </c>
      <c r="D48" s="84">
        <v>0</v>
      </c>
      <c r="E48" s="84">
        <v>0</v>
      </c>
      <c r="F48" s="84">
        <f t="shared" si="0"/>
        <v>0</v>
      </c>
      <c r="G48" s="85">
        <v>0</v>
      </c>
      <c r="I48" s="138">
        <v>0</v>
      </c>
      <c r="K48" s="138">
        <f t="shared" si="1"/>
        <v>0</v>
      </c>
    </row>
    <row r="49" spans="1:11" ht="18" x14ac:dyDescent="0.25">
      <c r="A49" s="70" t="s">
        <v>408</v>
      </c>
      <c r="B49" s="84" t="s">
        <v>409</v>
      </c>
      <c r="C49" s="84">
        <v>0</v>
      </c>
      <c r="D49" s="84">
        <v>35152825.82</v>
      </c>
      <c r="E49" s="84">
        <v>0</v>
      </c>
      <c r="F49" s="84">
        <f t="shared" si="0"/>
        <v>35152825.82</v>
      </c>
      <c r="G49" s="85">
        <v>35152825.82</v>
      </c>
      <c r="I49" s="138">
        <v>0</v>
      </c>
      <c r="K49" s="138">
        <f t="shared" si="1"/>
        <v>-35152825.82</v>
      </c>
    </row>
    <row r="50" spans="1:11" ht="18" x14ac:dyDescent="0.25">
      <c r="A50" s="70" t="s">
        <v>410</v>
      </c>
      <c r="B50" s="84" t="s">
        <v>411</v>
      </c>
      <c r="C50" s="84">
        <v>0</v>
      </c>
      <c r="D50" s="84">
        <v>1650000000</v>
      </c>
      <c r="E50" s="84">
        <v>0</v>
      </c>
      <c r="F50" s="84">
        <f t="shared" si="0"/>
        <v>1650000000</v>
      </c>
      <c r="G50" s="84">
        <v>1329864775.3700001</v>
      </c>
      <c r="I50" s="138">
        <v>1650000000</v>
      </c>
      <c r="K50" s="138">
        <f t="shared" si="1"/>
        <v>0</v>
      </c>
    </row>
    <row r="51" spans="1:11" ht="18" x14ac:dyDescent="0.25">
      <c r="A51" s="70" t="s">
        <v>412</v>
      </c>
      <c r="B51" s="97" t="s">
        <v>413</v>
      </c>
      <c r="C51" s="97">
        <v>0</v>
      </c>
      <c r="D51" s="97">
        <v>8188299025.6700001</v>
      </c>
      <c r="E51" s="97">
        <v>0</v>
      </c>
      <c r="F51" s="97">
        <f t="shared" si="0"/>
        <v>8188299025.6700001</v>
      </c>
      <c r="G51" s="97">
        <v>8403740470.8300009</v>
      </c>
    </row>
    <row r="52" spans="1:11" ht="18" x14ac:dyDescent="0.25">
      <c r="A52" s="70" t="s">
        <v>414</v>
      </c>
      <c r="B52" s="97" t="s">
        <v>415</v>
      </c>
      <c r="C52" s="97">
        <v>0</v>
      </c>
      <c r="D52" s="97">
        <v>37990.300000000003</v>
      </c>
      <c r="E52" s="97">
        <v>0</v>
      </c>
      <c r="F52" s="97">
        <f t="shared" si="0"/>
        <v>37990.300000000003</v>
      </c>
      <c r="G52" s="97">
        <v>37990.300000000003</v>
      </c>
    </row>
    <row r="53" spans="1:11" ht="18" x14ac:dyDescent="0.25">
      <c r="A53" s="70" t="s">
        <v>416</v>
      </c>
      <c r="B53" s="97" t="s">
        <v>417</v>
      </c>
      <c r="C53" s="97">
        <v>0</v>
      </c>
      <c r="D53" s="97">
        <v>46028510.009999998</v>
      </c>
      <c r="E53" s="97">
        <v>0</v>
      </c>
      <c r="F53" s="97">
        <f t="shared" si="0"/>
        <v>46028510.009999998</v>
      </c>
      <c r="G53" s="97">
        <v>46028510.009999998</v>
      </c>
    </row>
    <row r="54" spans="1:11" ht="18" x14ac:dyDescent="0.25">
      <c r="A54" s="70" t="s">
        <v>418</v>
      </c>
      <c r="B54" s="97" t="s">
        <v>419</v>
      </c>
      <c r="C54" s="97">
        <v>0</v>
      </c>
      <c r="D54" s="97">
        <v>14246.36</v>
      </c>
      <c r="E54" s="97">
        <v>0</v>
      </c>
      <c r="F54" s="97">
        <f t="shared" si="0"/>
        <v>14246.36</v>
      </c>
      <c r="G54" s="97">
        <v>14246.36</v>
      </c>
    </row>
    <row r="55" spans="1:11" ht="18" x14ac:dyDescent="0.25">
      <c r="A55" s="70" t="s">
        <v>420</v>
      </c>
      <c r="B55" s="97" t="s">
        <v>421</v>
      </c>
      <c r="C55" s="97">
        <v>0</v>
      </c>
      <c r="D55" s="97">
        <v>783428366.70000005</v>
      </c>
      <c r="E55" s="97">
        <v>0</v>
      </c>
      <c r="F55" s="97">
        <f t="shared" si="0"/>
        <v>783428366.70000005</v>
      </c>
      <c r="G55" s="97">
        <v>783428366.70000005</v>
      </c>
    </row>
    <row r="56" spans="1:11" ht="18" x14ac:dyDescent="0.25">
      <c r="A56" s="70" t="s">
        <v>422</v>
      </c>
      <c r="B56" s="97" t="s">
        <v>423</v>
      </c>
      <c r="C56" s="97">
        <v>0</v>
      </c>
      <c r="D56" s="97">
        <v>15342767.25</v>
      </c>
      <c r="E56" s="97">
        <v>0</v>
      </c>
      <c r="F56" s="97">
        <f t="shared" si="0"/>
        <v>15342767.25</v>
      </c>
      <c r="G56" s="97">
        <v>15342767.25</v>
      </c>
    </row>
    <row r="57" spans="1:11" ht="18" x14ac:dyDescent="0.25">
      <c r="A57" s="70" t="s">
        <v>424</v>
      </c>
      <c r="B57" s="97" t="s">
        <v>425</v>
      </c>
      <c r="C57" s="97">
        <v>0</v>
      </c>
      <c r="D57" s="97">
        <v>4282160531.3500004</v>
      </c>
      <c r="E57" s="97">
        <v>0</v>
      </c>
      <c r="F57" s="97">
        <f t="shared" si="0"/>
        <v>4282160531.3500004</v>
      </c>
      <c r="G57" s="97">
        <v>4327662528.7700005</v>
      </c>
    </row>
    <row r="58" spans="1:11" ht="18" x14ac:dyDescent="0.25">
      <c r="A58" s="70" t="s">
        <v>426</v>
      </c>
      <c r="B58" s="97" t="s">
        <v>428</v>
      </c>
      <c r="C58" s="97">
        <v>0</v>
      </c>
      <c r="D58" s="97">
        <v>77569659.730000004</v>
      </c>
      <c r="E58" s="97">
        <v>0</v>
      </c>
      <c r="F58" s="97">
        <f t="shared" si="0"/>
        <v>77569659.730000004</v>
      </c>
      <c r="G58" s="97">
        <v>77569659.730000004</v>
      </c>
    </row>
    <row r="59" spans="1:11" ht="18" x14ac:dyDescent="0.25">
      <c r="A59" s="70" t="s">
        <v>427</v>
      </c>
      <c r="B59" s="97" t="s">
        <v>485</v>
      </c>
      <c r="C59" s="97">
        <v>0</v>
      </c>
      <c r="D59" s="97">
        <v>220822034.80000001</v>
      </c>
      <c r="E59" s="97">
        <v>0</v>
      </c>
      <c r="F59" s="97">
        <f t="shared" si="0"/>
        <v>220822034.80000001</v>
      </c>
      <c r="G59" s="97">
        <v>226280034.80000001</v>
      </c>
    </row>
    <row r="60" spans="1:11" ht="18" x14ac:dyDescent="0.25">
      <c r="A60" s="70" t="s">
        <v>429</v>
      </c>
      <c r="B60" s="97" t="s">
        <v>541</v>
      </c>
      <c r="C60" s="97">
        <v>0</v>
      </c>
      <c r="D60" s="97">
        <v>30720000</v>
      </c>
      <c r="E60" s="97">
        <v>0</v>
      </c>
      <c r="F60" s="97">
        <f t="shared" si="0"/>
        <v>30720000</v>
      </c>
      <c r="G60" s="97">
        <v>30720000</v>
      </c>
    </row>
    <row r="61" spans="1:11" ht="18" x14ac:dyDescent="0.25">
      <c r="A61" s="70" t="s">
        <v>430</v>
      </c>
      <c r="B61" s="97" t="s">
        <v>433</v>
      </c>
      <c r="C61" s="97">
        <v>0</v>
      </c>
      <c r="D61" s="97">
        <v>96306962.319999993</v>
      </c>
      <c r="E61" s="97">
        <v>0</v>
      </c>
      <c r="F61" s="97">
        <f t="shared" si="0"/>
        <v>96306962.319999993</v>
      </c>
      <c r="G61" s="97">
        <v>96306962.319999993</v>
      </c>
    </row>
    <row r="62" spans="1:11" ht="18" x14ac:dyDescent="0.25">
      <c r="A62" s="70" t="s">
        <v>432</v>
      </c>
      <c r="B62" s="97" t="s">
        <v>486</v>
      </c>
      <c r="C62" s="97">
        <v>0</v>
      </c>
      <c r="D62" s="97">
        <v>21709262.359999999</v>
      </c>
      <c r="E62" s="97">
        <v>0</v>
      </c>
      <c r="F62" s="97">
        <f t="shared" si="0"/>
        <v>21709262.359999999</v>
      </c>
      <c r="G62" s="97">
        <v>21709262.359999999</v>
      </c>
    </row>
    <row r="63" spans="1:11" ht="18" x14ac:dyDescent="0.25">
      <c r="A63" s="70" t="s">
        <v>434</v>
      </c>
      <c r="B63" s="97" t="s">
        <v>436</v>
      </c>
      <c r="C63" s="97">
        <v>0</v>
      </c>
      <c r="D63" s="97">
        <v>1317185.9099999999</v>
      </c>
      <c r="E63" s="97">
        <v>0</v>
      </c>
      <c r="F63" s="97">
        <f t="shared" si="0"/>
        <v>1317185.9099999999</v>
      </c>
      <c r="G63" s="97">
        <v>1317185.9099999999</v>
      </c>
    </row>
    <row r="64" spans="1:11" ht="18" x14ac:dyDescent="0.25">
      <c r="A64" s="70" t="s">
        <v>435</v>
      </c>
      <c r="B64" s="97" t="s">
        <v>438</v>
      </c>
      <c r="C64" s="97">
        <v>0</v>
      </c>
      <c r="D64" s="97">
        <v>8298271.2300000004</v>
      </c>
      <c r="E64" s="97">
        <v>0</v>
      </c>
      <c r="F64" s="97">
        <f t="shared" si="0"/>
        <v>8298271.2300000004</v>
      </c>
      <c r="G64" s="97">
        <v>8298271.2300000004</v>
      </c>
    </row>
    <row r="65" spans="1:7" ht="18" x14ac:dyDescent="0.25">
      <c r="A65" s="70" t="s">
        <v>437</v>
      </c>
      <c r="B65" s="97" t="s">
        <v>440</v>
      </c>
      <c r="C65" s="97">
        <v>0</v>
      </c>
      <c r="D65" s="97">
        <v>1937778103.5799999</v>
      </c>
      <c r="E65" s="97">
        <v>0</v>
      </c>
      <c r="F65" s="97">
        <f t="shared" si="0"/>
        <v>1937778103.5799999</v>
      </c>
      <c r="G65" s="97">
        <v>1937778103.5799999</v>
      </c>
    </row>
    <row r="66" spans="1:7" ht="18" x14ac:dyDescent="0.25">
      <c r="A66" s="70" t="s">
        <v>439</v>
      </c>
      <c r="B66" s="97" t="s">
        <v>442</v>
      </c>
      <c r="C66" s="97">
        <v>0</v>
      </c>
      <c r="D66" s="97">
        <v>2733587.91</v>
      </c>
      <c r="E66" s="97">
        <v>0</v>
      </c>
      <c r="F66" s="97">
        <f t="shared" si="0"/>
        <v>2733587.91</v>
      </c>
      <c r="G66" s="97">
        <v>2733587.91</v>
      </c>
    </row>
    <row r="67" spans="1:7" ht="18" x14ac:dyDescent="0.25">
      <c r="A67" s="70" t="s">
        <v>441</v>
      </c>
      <c r="B67" s="97" t="s">
        <v>487</v>
      </c>
      <c r="C67" s="97">
        <v>0</v>
      </c>
      <c r="D67" s="97">
        <v>488592442.35000002</v>
      </c>
      <c r="E67" s="97">
        <v>0</v>
      </c>
      <c r="F67" s="97">
        <f t="shared" si="0"/>
        <v>488592442.35000002</v>
      </c>
      <c r="G67" s="97">
        <v>488592442.35000002</v>
      </c>
    </row>
    <row r="68" spans="1:7" ht="18" x14ac:dyDescent="0.25">
      <c r="A68" s="70" t="s">
        <v>443</v>
      </c>
      <c r="B68" s="97" t="s">
        <v>488</v>
      </c>
      <c r="C68" s="97">
        <v>0</v>
      </c>
      <c r="D68" s="97">
        <v>181504492.25</v>
      </c>
      <c r="E68" s="97">
        <v>0</v>
      </c>
      <c r="F68" s="97">
        <f t="shared" si="0"/>
        <v>181504492.25</v>
      </c>
      <c r="G68" s="97">
        <v>181504492.25</v>
      </c>
    </row>
    <row r="69" spans="1:7" ht="18" x14ac:dyDescent="0.25">
      <c r="A69" s="70" t="s">
        <v>444</v>
      </c>
      <c r="B69" s="97" t="s">
        <v>446</v>
      </c>
      <c r="C69" s="97">
        <v>0</v>
      </c>
      <c r="D69" s="97">
        <v>3990589044.1900001</v>
      </c>
      <c r="E69" s="97">
        <v>0</v>
      </c>
      <c r="F69" s="97">
        <f t="shared" si="0"/>
        <v>3990589044.1900001</v>
      </c>
      <c r="G69" s="97">
        <v>3990591906.1399999</v>
      </c>
    </row>
    <row r="70" spans="1:7" ht="18" x14ac:dyDescent="0.25">
      <c r="A70" s="70" t="s">
        <v>445</v>
      </c>
      <c r="B70" s="97" t="s">
        <v>448</v>
      </c>
      <c r="C70" s="97">
        <v>0</v>
      </c>
      <c r="D70" s="97">
        <v>4251788758.5599999</v>
      </c>
      <c r="E70" s="97">
        <v>0</v>
      </c>
      <c r="F70" s="97">
        <f t="shared" si="0"/>
        <v>4251788758.5599999</v>
      </c>
      <c r="G70" s="97">
        <v>4262705001</v>
      </c>
    </row>
    <row r="71" spans="1:7" ht="18" x14ac:dyDescent="0.25">
      <c r="A71" s="70" t="s">
        <v>447</v>
      </c>
      <c r="B71" s="97" t="s">
        <v>450</v>
      </c>
      <c r="C71" s="97">
        <v>0</v>
      </c>
      <c r="D71" s="97">
        <v>436322741.00999999</v>
      </c>
      <c r="E71" s="97">
        <v>0</v>
      </c>
      <c r="F71" s="97">
        <f t="shared" si="0"/>
        <v>436322741.00999999</v>
      </c>
      <c r="G71" s="97">
        <v>436322741.00999999</v>
      </c>
    </row>
    <row r="72" spans="1:7" ht="18" x14ac:dyDescent="0.25">
      <c r="A72" s="70" t="s">
        <v>449</v>
      </c>
      <c r="B72" s="97" t="s">
        <v>452</v>
      </c>
      <c r="C72" s="97">
        <v>0</v>
      </c>
      <c r="D72" s="97">
        <v>620367187.13999999</v>
      </c>
      <c r="E72" s="97">
        <v>0</v>
      </c>
      <c r="F72" s="97">
        <f t="shared" ref="F72:F81" si="2">+C72+D72-E72</f>
        <v>620367187.13999999</v>
      </c>
      <c r="G72" s="97">
        <v>620379727.73000002</v>
      </c>
    </row>
    <row r="73" spans="1:7" ht="18" x14ac:dyDescent="0.25">
      <c r="A73" s="70" t="s">
        <v>451</v>
      </c>
      <c r="B73" s="97" t="s">
        <v>454</v>
      </c>
      <c r="C73" s="97">
        <v>0</v>
      </c>
      <c r="D73" s="97">
        <v>586305521.81999993</v>
      </c>
      <c r="E73" s="97">
        <v>0</v>
      </c>
      <c r="F73" s="97">
        <f t="shared" si="2"/>
        <v>586305521.81999993</v>
      </c>
      <c r="G73" s="97">
        <v>586305523.62</v>
      </c>
    </row>
    <row r="74" spans="1:7" ht="18" x14ac:dyDescent="0.25">
      <c r="A74" s="70" t="s">
        <v>453</v>
      </c>
      <c r="B74" s="97" t="s">
        <v>456</v>
      </c>
      <c r="C74" s="97">
        <v>0</v>
      </c>
      <c r="D74" s="97">
        <v>268097880.88999996</v>
      </c>
      <c r="E74" s="97">
        <v>0</v>
      </c>
      <c r="F74" s="97">
        <f t="shared" si="2"/>
        <v>268097880.88999996</v>
      </c>
      <c r="G74" s="97">
        <v>290505083.98000002</v>
      </c>
    </row>
    <row r="75" spans="1:7" ht="18" x14ac:dyDescent="0.25">
      <c r="A75" s="70" t="s">
        <v>455</v>
      </c>
      <c r="B75" s="97" t="s">
        <v>542</v>
      </c>
      <c r="C75" s="97">
        <v>0</v>
      </c>
      <c r="D75" s="97">
        <v>0</v>
      </c>
      <c r="E75" s="97">
        <v>0</v>
      </c>
      <c r="F75" s="97">
        <f t="shared" si="2"/>
        <v>0</v>
      </c>
      <c r="G75" s="97">
        <v>0</v>
      </c>
    </row>
    <row r="76" spans="1:7" ht="18" x14ac:dyDescent="0.25">
      <c r="A76" s="70" t="s">
        <v>457</v>
      </c>
      <c r="B76" s="97" t="s">
        <v>495</v>
      </c>
      <c r="C76" s="97">
        <v>0</v>
      </c>
      <c r="D76" s="97">
        <v>0</v>
      </c>
      <c r="E76" s="97">
        <v>0</v>
      </c>
      <c r="F76" s="97">
        <f t="shared" si="2"/>
        <v>0</v>
      </c>
      <c r="G76" s="97">
        <v>66435969.460000001</v>
      </c>
    </row>
    <row r="77" spans="1:7" ht="18" x14ac:dyDescent="0.25">
      <c r="A77" s="70" t="s">
        <v>459</v>
      </c>
      <c r="B77" s="97" t="s">
        <v>543</v>
      </c>
      <c r="C77" s="97">
        <v>0</v>
      </c>
      <c r="D77" s="97">
        <v>0</v>
      </c>
      <c r="E77" s="97">
        <v>0</v>
      </c>
      <c r="F77" s="97">
        <f t="shared" si="2"/>
        <v>0</v>
      </c>
      <c r="G77" s="97">
        <v>48907840.140000008</v>
      </c>
    </row>
    <row r="78" spans="1:7" ht="18" x14ac:dyDescent="0.25">
      <c r="A78" s="70" t="s">
        <v>460</v>
      </c>
      <c r="B78" s="97" t="s">
        <v>489</v>
      </c>
      <c r="C78" s="97">
        <v>0</v>
      </c>
      <c r="D78" s="97">
        <v>9141536.5099999998</v>
      </c>
      <c r="E78" s="97">
        <v>0</v>
      </c>
      <c r="F78" s="97">
        <f t="shared" si="2"/>
        <v>9141536.5099999998</v>
      </c>
      <c r="G78" s="97">
        <v>9141536.5099999998</v>
      </c>
    </row>
    <row r="79" spans="1:7" ht="18" x14ac:dyDescent="0.25">
      <c r="A79" s="70" t="s">
        <v>490</v>
      </c>
      <c r="B79" s="97" t="s">
        <v>491</v>
      </c>
      <c r="C79" s="97">
        <v>0</v>
      </c>
      <c r="D79" s="97">
        <v>310936053.40000004</v>
      </c>
      <c r="E79" s="97">
        <v>0</v>
      </c>
      <c r="F79" s="97">
        <f t="shared" si="2"/>
        <v>310936053.40000004</v>
      </c>
      <c r="G79" s="97">
        <v>310936053.39999998</v>
      </c>
    </row>
    <row r="80" spans="1:7" ht="18" x14ac:dyDescent="0.25">
      <c r="A80" s="70" t="s">
        <v>492</v>
      </c>
      <c r="B80" s="97" t="s">
        <v>544</v>
      </c>
      <c r="C80" s="97">
        <v>0</v>
      </c>
      <c r="D80" s="97">
        <v>37073088.350000001</v>
      </c>
      <c r="E80" s="97">
        <v>0</v>
      </c>
      <c r="F80" s="97">
        <f t="shared" si="2"/>
        <v>37073088.350000001</v>
      </c>
      <c r="G80" s="97">
        <v>37129477.189999998</v>
      </c>
    </row>
    <row r="81" spans="1:9" ht="18" x14ac:dyDescent="0.25">
      <c r="A81" s="70" t="s">
        <v>494</v>
      </c>
      <c r="B81" s="97" t="s">
        <v>405</v>
      </c>
      <c r="C81" s="97">
        <v>0</v>
      </c>
      <c r="D81" s="97">
        <v>4226946.87</v>
      </c>
      <c r="E81" s="97">
        <v>0</v>
      </c>
      <c r="F81" s="97">
        <f t="shared" si="2"/>
        <v>4226946.87</v>
      </c>
      <c r="G81" s="97">
        <v>4226946.87</v>
      </c>
    </row>
    <row r="82" spans="1:9" ht="18" x14ac:dyDescent="0.25">
      <c r="A82" s="70" t="s">
        <v>496</v>
      </c>
      <c r="B82" s="97" t="s">
        <v>477</v>
      </c>
      <c r="C82" s="97">
        <v>0</v>
      </c>
      <c r="D82" s="97">
        <v>1550000.1</v>
      </c>
      <c r="E82" s="97">
        <v>0</v>
      </c>
      <c r="F82" s="97">
        <f t="shared" ref="F82" si="3">+C82+D82-E82</f>
        <v>1550000.1</v>
      </c>
      <c r="G82" s="97">
        <v>1550000.1</v>
      </c>
    </row>
    <row r="83" spans="1:9" ht="18" x14ac:dyDescent="0.25">
      <c r="A83" s="72"/>
      <c r="B83" s="72"/>
      <c r="C83" s="72"/>
      <c r="D83" s="72"/>
      <c r="E83" s="72"/>
      <c r="F83" s="72"/>
      <c r="G83" s="72"/>
    </row>
    <row r="84" spans="1:9" ht="18" x14ac:dyDescent="0.25">
      <c r="A84" s="73"/>
      <c r="B84" s="73"/>
      <c r="C84" s="73">
        <f>SUM(C7:C83)</f>
        <v>26976243604.179996</v>
      </c>
      <c r="D84" s="73">
        <f>SUM(D7:D83)</f>
        <v>31474366942.849991</v>
      </c>
      <c r="E84" s="73">
        <f>SUM(E7:E83)</f>
        <v>328370214.95999998</v>
      </c>
      <c r="F84" s="73">
        <f>SUM(F7:F83)</f>
        <v>58122240332.070023</v>
      </c>
      <c r="G84" s="73">
        <f>SUM(G7:G83)</f>
        <v>62471295004.930031</v>
      </c>
    </row>
    <row r="85" spans="1:9" ht="18" x14ac:dyDescent="0.25">
      <c r="A85" s="73"/>
      <c r="B85" s="73"/>
      <c r="C85" s="73"/>
      <c r="D85" s="73"/>
      <c r="E85" s="73"/>
      <c r="F85" s="73"/>
      <c r="G85" s="74"/>
      <c r="I85" s="75"/>
    </row>
    <row r="86" spans="1:9" ht="18" x14ac:dyDescent="0.25">
      <c r="A86" s="73"/>
      <c r="B86" s="73"/>
      <c r="C86" s="73">
        <v>26976243604.18</v>
      </c>
      <c r="D86" s="73">
        <v>31474366942.849991</v>
      </c>
      <c r="E86" s="73">
        <v>328370214.95999998</v>
      </c>
      <c r="F86" s="73">
        <v>58122240332.069992</v>
      </c>
      <c r="G86" s="74">
        <v>62471295004.929993</v>
      </c>
      <c r="I86" s="136"/>
    </row>
    <row r="87" spans="1:9" ht="18" x14ac:dyDescent="0.25">
      <c r="A87" s="72"/>
      <c r="B87" s="72"/>
      <c r="C87" s="72"/>
      <c r="D87" s="72"/>
      <c r="E87" s="72"/>
      <c r="F87" s="72"/>
      <c r="G87" s="76"/>
    </row>
    <row r="88" spans="1:9" ht="18" x14ac:dyDescent="0.25">
      <c r="A88" s="72"/>
      <c r="B88" s="72"/>
      <c r="C88" s="72">
        <f>+C86-C84</f>
        <v>0</v>
      </c>
      <c r="D88" s="72">
        <f>+D86-D84</f>
        <v>0</v>
      </c>
      <c r="E88" s="72">
        <f>+E86-E84</f>
        <v>0</v>
      </c>
      <c r="F88" s="72">
        <f>+F86-F84</f>
        <v>0</v>
      </c>
      <c r="G88" s="72">
        <f>+G86-G84</f>
        <v>0</v>
      </c>
    </row>
    <row r="89" spans="1:9" ht="18" x14ac:dyDescent="0.25">
      <c r="A89" s="73"/>
      <c r="B89" s="73" t="s">
        <v>461</v>
      </c>
      <c r="C89" s="73"/>
      <c r="D89" s="73"/>
      <c r="E89" s="73"/>
      <c r="F89" s="73"/>
      <c r="G89" s="74"/>
    </row>
    <row r="90" spans="1:9" ht="18" x14ac:dyDescent="0.25">
      <c r="A90" s="72"/>
      <c r="B90" s="72"/>
      <c r="C90" s="72"/>
      <c r="D90" s="72"/>
      <c r="E90" s="72"/>
      <c r="F90" s="72"/>
      <c r="G90" s="76"/>
    </row>
    <row r="91" spans="1:9" ht="18" x14ac:dyDescent="0.25">
      <c r="A91" s="72"/>
      <c r="B91" s="72" t="s">
        <v>307</v>
      </c>
      <c r="C91" s="99">
        <f>SUM(C7:C16)</f>
        <v>12003434270.049999</v>
      </c>
      <c r="D91" s="99">
        <f>SUM(D7:D16)</f>
        <v>1758815729.95</v>
      </c>
      <c r="E91" s="99">
        <f>SUM(E7:E16)</f>
        <v>42000000</v>
      </c>
      <c r="F91" s="99">
        <f>SUM(F7:F16)</f>
        <v>13720250000</v>
      </c>
      <c r="G91" s="99">
        <f>SUM(G7:G16)</f>
        <v>16513723683.66</v>
      </c>
    </row>
    <row r="92" spans="1:9" ht="18" x14ac:dyDescent="0.25">
      <c r="A92" s="73"/>
      <c r="B92" s="72" t="s">
        <v>306</v>
      </c>
      <c r="C92" s="82"/>
      <c r="D92" s="82"/>
      <c r="E92" s="82"/>
      <c r="F92" s="82"/>
      <c r="G92" s="82"/>
    </row>
    <row r="93" spans="1:9" ht="18" x14ac:dyDescent="0.25">
      <c r="A93" s="73"/>
      <c r="B93" s="72" t="s">
        <v>305</v>
      </c>
      <c r="C93" s="81">
        <f>SUM(C33:C35)</f>
        <v>669600000</v>
      </c>
      <c r="D93" s="81">
        <f>SUM(D33:D35)</f>
        <v>0</v>
      </c>
      <c r="E93" s="81">
        <f>SUM(E33:E35)</f>
        <v>192990800</v>
      </c>
      <c r="F93" s="81">
        <f>SUM(F33:F35)</f>
        <v>476609200</v>
      </c>
      <c r="G93" s="81">
        <f>SUM(G33:G35)</f>
        <v>828837627.0999999</v>
      </c>
    </row>
    <row r="94" spans="1:9" ht="18" x14ac:dyDescent="0.25">
      <c r="A94" s="73"/>
      <c r="B94" s="72" t="s">
        <v>304</v>
      </c>
      <c r="C94" s="93">
        <f>SUM(C20:C30,C17)</f>
        <v>10565575011.950001</v>
      </c>
      <c r="D94" s="93">
        <f>SUM(D20:D30,D17)</f>
        <v>929124988.04999995</v>
      </c>
      <c r="E94" s="93">
        <f>SUM(E20:E30,E17)</f>
        <v>25400000</v>
      </c>
      <c r="F94" s="93">
        <f>SUM(F20:F30,F17)</f>
        <v>11469300000</v>
      </c>
      <c r="G94" s="93">
        <f>SUM(G20:G30,G17)</f>
        <v>11300372606.060001</v>
      </c>
    </row>
    <row r="95" spans="1:9" ht="18" x14ac:dyDescent="0.25">
      <c r="A95" s="72"/>
      <c r="B95" s="72" t="s">
        <v>303</v>
      </c>
      <c r="C95" s="92">
        <f>SUM(C31,C36,C18:C19)</f>
        <v>1805479414.96</v>
      </c>
      <c r="D95" s="92">
        <f>SUM(D31,D36,D18:D19)</f>
        <v>0</v>
      </c>
      <c r="E95" s="92">
        <f>SUM(E31,E36,E18:E19)</f>
        <v>67979414.960000008</v>
      </c>
      <c r="F95" s="92">
        <f>SUM(F31,F36,F18:F19)</f>
        <v>1737500000</v>
      </c>
      <c r="G95" s="92">
        <f>SUM(G31,G36,G18:G19)</f>
        <v>2753386891.1399994</v>
      </c>
    </row>
    <row r="96" spans="1:9" ht="18" x14ac:dyDescent="0.25">
      <c r="A96" s="72"/>
      <c r="B96" s="72" t="s">
        <v>14</v>
      </c>
      <c r="C96" s="83">
        <f>SUM(C38:C50)</f>
        <v>1932154907.22</v>
      </c>
      <c r="D96" s="83">
        <f>SUM(D38:D50)</f>
        <v>1887364025.9300001</v>
      </c>
      <c r="E96" s="83">
        <f>SUM(E38:E50)</f>
        <v>0</v>
      </c>
      <c r="F96" s="83">
        <f>SUM(F38:F50)</f>
        <v>3819518933.1500001</v>
      </c>
      <c r="G96" s="83">
        <f>SUM(G38:G50)</f>
        <v>3445150594.6499996</v>
      </c>
    </row>
    <row r="97" spans="1:7" ht="18" x14ac:dyDescent="0.25">
      <c r="A97" s="72"/>
      <c r="B97" s="72" t="s">
        <v>302</v>
      </c>
      <c r="C97" s="96">
        <f>SUM(C51:C82,C37,C32)</f>
        <v>0</v>
      </c>
      <c r="D97" s="96">
        <f>SUM(D51:D82,D37,D32)</f>
        <v>26899062198.919994</v>
      </c>
      <c r="E97" s="96">
        <f>SUM(E51:E82,E37,E32)</f>
        <v>0</v>
      </c>
      <c r="F97" s="96">
        <f>SUM(F51:F82,F37,F32)</f>
        <v>26899062198.919994</v>
      </c>
      <c r="G97" s="96">
        <f>SUM(G51:G82,G37,G32)</f>
        <v>27629823602.319988</v>
      </c>
    </row>
    <row r="98" spans="1:7" ht="18" x14ac:dyDescent="0.25">
      <c r="A98" s="73"/>
      <c r="B98" s="73"/>
      <c r="C98" s="73"/>
      <c r="D98" s="73"/>
      <c r="E98" s="73"/>
      <c r="F98" s="73"/>
      <c r="G98" s="73"/>
    </row>
    <row r="99" spans="1:7" ht="18" x14ac:dyDescent="0.25">
      <c r="A99" s="72"/>
      <c r="B99" s="72"/>
      <c r="C99" s="72">
        <f>SUM(C91:C97)</f>
        <v>26976243604.18</v>
      </c>
      <c r="D99" s="72">
        <f t="shared" ref="D99:G99" si="4">SUM(D91:D97)</f>
        <v>31474366942.849995</v>
      </c>
      <c r="E99" s="72">
        <f t="shared" si="4"/>
        <v>328370214.96000004</v>
      </c>
      <c r="F99" s="72">
        <f t="shared" si="4"/>
        <v>58122240332.069992</v>
      </c>
      <c r="G99" s="72">
        <f t="shared" si="4"/>
        <v>62471295004.929993</v>
      </c>
    </row>
    <row r="100" spans="1:7" ht="18" x14ac:dyDescent="0.25">
      <c r="A100" s="72"/>
      <c r="B100" s="72"/>
      <c r="C100" s="72"/>
      <c r="D100" s="72"/>
      <c r="E100" s="72"/>
      <c r="F100" s="72"/>
      <c r="G100" s="72"/>
    </row>
    <row r="101" spans="1:7" ht="18" x14ac:dyDescent="0.25">
      <c r="A101" s="73"/>
      <c r="B101" s="73"/>
      <c r="C101" s="73">
        <f>+C99-C84</f>
        <v>0</v>
      </c>
      <c r="D101" s="73">
        <f t="shared" ref="D101:G101" si="5">+D99-D84</f>
        <v>0</v>
      </c>
      <c r="E101" s="73">
        <f t="shared" si="5"/>
        <v>0</v>
      </c>
      <c r="F101" s="73">
        <f t="shared" si="5"/>
        <v>0</v>
      </c>
      <c r="G101" s="73">
        <f t="shared" si="5"/>
        <v>0</v>
      </c>
    </row>
    <row r="102" spans="1:7" ht="18" x14ac:dyDescent="0.25">
      <c r="A102" s="73"/>
      <c r="B102" s="73"/>
      <c r="C102" s="73"/>
      <c r="D102" s="73"/>
      <c r="E102" s="73"/>
      <c r="F102" s="73"/>
      <c r="G102" s="74"/>
    </row>
    <row r="103" spans="1:7" ht="18" x14ac:dyDescent="0.25">
      <c r="A103" s="72"/>
      <c r="B103" s="72"/>
      <c r="C103" s="73">
        <f>+C99-'E. E.P'!C17</f>
        <v>0</v>
      </c>
      <c r="D103" s="73"/>
      <c r="E103" s="73"/>
      <c r="F103" s="73"/>
      <c r="G103" s="74">
        <f>+G99-'E. E.P'!F17</f>
        <v>0</v>
      </c>
    </row>
    <row r="104" spans="1:7" ht="18" x14ac:dyDescent="0.25">
      <c r="A104" s="72"/>
      <c r="B104" s="72"/>
      <c r="C104" s="72"/>
      <c r="D104" s="72"/>
      <c r="E104" s="72"/>
      <c r="F104" s="72"/>
      <c r="G104" s="72"/>
    </row>
    <row r="105" spans="1:7" ht="18" x14ac:dyDescent="0.25">
      <c r="A105" s="73"/>
      <c r="B105" s="73"/>
      <c r="C105" s="73"/>
      <c r="D105" s="73"/>
      <c r="E105" s="73"/>
      <c r="F105" s="73"/>
      <c r="G105" s="74"/>
    </row>
    <row r="106" spans="1:7" ht="18" x14ac:dyDescent="0.25">
      <c r="A106" s="72"/>
      <c r="B106" s="72"/>
      <c r="C106" s="72"/>
      <c r="D106" s="72"/>
      <c r="E106" s="72"/>
      <c r="F106" s="72"/>
      <c r="G106" s="76"/>
    </row>
    <row r="107" spans="1:7" ht="18" x14ac:dyDescent="0.25">
      <c r="A107" s="72"/>
      <c r="B107" s="72"/>
      <c r="C107" s="72"/>
      <c r="D107" s="72"/>
      <c r="E107" s="72"/>
      <c r="F107" s="72"/>
      <c r="G107" s="72"/>
    </row>
    <row r="108" spans="1:7" ht="18" x14ac:dyDescent="0.25">
      <c r="A108" s="73"/>
      <c r="B108" s="73"/>
      <c r="C108" s="73"/>
      <c r="D108" s="73"/>
      <c r="E108" s="73"/>
      <c r="F108" s="73"/>
      <c r="G108" s="74"/>
    </row>
    <row r="109" spans="1:7" ht="18" x14ac:dyDescent="0.25">
      <c r="A109" s="72"/>
      <c r="B109" s="72"/>
      <c r="C109" s="72"/>
      <c r="D109" s="72"/>
      <c r="E109" s="72"/>
      <c r="F109" s="72"/>
      <c r="G109" s="76"/>
    </row>
    <row r="110" spans="1:7" ht="18" x14ac:dyDescent="0.25">
      <c r="A110" s="72"/>
      <c r="B110" s="72"/>
      <c r="C110" s="72"/>
      <c r="D110" s="72"/>
      <c r="E110" s="72"/>
      <c r="F110" s="72"/>
      <c r="G110" s="72"/>
    </row>
    <row r="111" spans="1:7" ht="18" x14ac:dyDescent="0.25">
      <c r="A111" s="73"/>
      <c r="B111" s="73"/>
      <c r="C111" s="73"/>
      <c r="D111" s="73"/>
      <c r="E111" s="73"/>
      <c r="F111" s="73"/>
      <c r="G111" s="74"/>
    </row>
    <row r="112" spans="1:7" ht="18" x14ac:dyDescent="0.25">
      <c r="A112" s="73"/>
      <c r="B112" s="73"/>
      <c r="C112" s="73"/>
      <c r="D112" s="73"/>
      <c r="E112" s="73"/>
      <c r="F112" s="73"/>
      <c r="G112" s="74"/>
    </row>
    <row r="113" spans="1:7" ht="18" x14ac:dyDescent="0.25">
      <c r="A113" s="73"/>
      <c r="B113" s="73"/>
      <c r="C113" s="73"/>
      <c r="D113" s="73"/>
      <c r="E113" s="73"/>
      <c r="F113" s="73"/>
      <c r="G113" s="74"/>
    </row>
    <row r="114" spans="1:7" ht="18" x14ac:dyDescent="0.25">
      <c r="A114" s="72"/>
      <c r="B114" s="72"/>
      <c r="C114" s="72"/>
      <c r="D114" s="72"/>
      <c r="E114" s="72"/>
      <c r="F114" s="72"/>
      <c r="G114" s="76"/>
    </row>
    <row r="115" spans="1:7" ht="18" x14ac:dyDescent="0.25">
      <c r="A115" s="72"/>
      <c r="B115" s="72"/>
      <c r="C115" s="72"/>
      <c r="D115" s="72"/>
      <c r="E115" s="72"/>
      <c r="F115" s="72"/>
      <c r="G115" s="76"/>
    </row>
    <row r="116" spans="1:7" ht="18" x14ac:dyDescent="0.25">
      <c r="A116" s="72"/>
      <c r="B116" s="72"/>
      <c r="C116" s="72"/>
      <c r="D116" s="72"/>
      <c r="E116" s="72"/>
      <c r="F116" s="72"/>
      <c r="G116" s="72"/>
    </row>
    <row r="117" spans="1:7" ht="18" x14ac:dyDescent="0.25">
      <c r="A117" s="73"/>
      <c r="B117" s="73"/>
      <c r="C117" s="73"/>
      <c r="D117" s="73"/>
      <c r="E117" s="73"/>
      <c r="F117" s="73"/>
      <c r="G117" s="74"/>
    </row>
    <row r="118" spans="1:7" ht="18" x14ac:dyDescent="0.25">
      <c r="A118" s="72"/>
      <c r="B118" s="72"/>
      <c r="C118" s="72"/>
      <c r="D118" s="72"/>
      <c r="E118" s="72"/>
      <c r="F118" s="72"/>
      <c r="G118" s="76"/>
    </row>
    <row r="119" spans="1:7" ht="18" x14ac:dyDescent="0.25">
      <c r="A119" s="72"/>
      <c r="B119" s="72"/>
      <c r="C119" s="72"/>
      <c r="D119" s="72"/>
      <c r="E119" s="72"/>
      <c r="F119" s="72"/>
      <c r="G119" s="72"/>
    </row>
    <row r="120" spans="1:7" ht="18" x14ac:dyDescent="0.25">
      <c r="A120" s="73"/>
      <c r="B120" s="73"/>
      <c r="C120" s="73"/>
      <c r="D120" s="73"/>
      <c r="E120" s="73"/>
      <c r="F120" s="73"/>
      <c r="G120" s="73"/>
    </row>
    <row r="121" spans="1:7" ht="18" x14ac:dyDescent="0.25">
      <c r="A121" s="72"/>
      <c r="B121" s="72"/>
      <c r="C121" s="72"/>
      <c r="D121" s="72"/>
      <c r="E121" s="72"/>
      <c r="F121" s="72"/>
      <c r="G121" s="72"/>
    </row>
    <row r="122" spans="1:7" ht="18" x14ac:dyDescent="0.25">
      <c r="A122" s="73"/>
      <c r="B122" s="73"/>
      <c r="C122" s="73"/>
      <c r="D122" s="73"/>
      <c r="E122" s="73"/>
      <c r="F122" s="73"/>
      <c r="G122" s="74"/>
    </row>
    <row r="123" spans="1:7" ht="18" x14ac:dyDescent="0.25">
      <c r="A123" s="73"/>
      <c r="B123" s="73"/>
      <c r="C123" s="73"/>
      <c r="D123" s="73"/>
      <c r="E123" s="73"/>
      <c r="F123" s="73"/>
      <c r="G123" s="74"/>
    </row>
    <row r="124" spans="1:7" ht="18" x14ac:dyDescent="0.25">
      <c r="A124" s="72"/>
      <c r="B124" s="72"/>
      <c r="C124" s="72"/>
      <c r="D124" s="72"/>
      <c r="E124" s="72"/>
      <c r="F124" s="72"/>
      <c r="G124" s="76"/>
    </row>
    <row r="125" spans="1:7" ht="18" x14ac:dyDescent="0.25">
      <c r="A125" s="72"/>
      <c r="B125" s="72"/>
      <c r="C125" s="72"/>
      <c r="D125" s="72"/>
      <c r="E125" s="72"/>
      <c r="F125" s="72"/>
      <c r="G125" s="72"/>
    </row>
    <row r="126" spans="1:7" ht="18" x14ac:dyDescent="0.25">
      <c r="A126" s="73"/>
      <c r="B126" s="73"/>
      <c r="C126" s="73"/>
      <c r="D126" s="73"/>
      <c r="E126" s="73"/>
      <c r="F126" s="73"/>
      <c r="G126" s="74"/>
    </row>
    <row r="127" spans="1:7" ht="18" x14ac:dyDescent="0.25">
      <c r="A127" s="73"/>
      <c r="B127" s="73"/>
      <c r="C127" s="73"/>
      <c r="D127" s="73"/>
      <c r="E127" s="73"/>
      <c r="F127" s="73"/>
      <c r="G127" s="74"/>
    </row>
    <row r="128" spans="1:7" ht="18" x14ac:dyDescent="0.25">
      <c r="A128" s="73"/>
      <c r="B128" s="73"/>
      <c r="C128" s="73"/>
      <c r="D128" s="73"/>
      <c r="E128" s="73"/>
      <c r="F128" s="73"/>
      <c r="G128" s="74"/>
    </row>
    <row r="129" spans="1:7" ht="18" x14ac:dyDescent="0.25">
      <c r="A129" s="72"/>
      <c r="B129" s="72"/>
      <c r="C129" s="72"/>
      <c r="D129" s="72"/>
      <c r="E129" s="72"/>
      <c r="F129" s="72"/>
      <c r="G129" s="76"/>
    </row>
    <row r="130" spans="1:7" ht="18" x14ac:dyDescent="0.25">
      <c r="A130" s="72"/>
      <c r="B130" s="72"/>
      <c r="C130" s="72"/>
      <c r="D130" s="72"/>
      <c r="E130" s="72"/>
      <c r="F130" s="72"/>
      <c r="G130" s="76"/>
    </row>
    <row r="131" spans="1:7" ht="18" x14ac:dyDescent="0.25">
      <c r="A131" s="72"/>
      <c r="B131" s="72"/>
      <c r="C131" s="72"/>
      <c r="D131" s="72"/>
      <c r="E131" s="72"/>
      <c r="F131" s="72"/>
      <c r="G131" s="76"/>
    </row>
    <row r="132" spans="1:7" ht="18" x14ac:dyDescent="0.25">
      <c r="A132" s="72"/>
      <c r="B132" s="72"/>
      <c r="C132" s="72"/>
      <c r="D132" s="72"/>
      <c r="E132" s="72"/>
      <c r="F132" s="72"/>
      <c r="G132" s="76"/>
    </row>
    <row r="133" spans="1:7" ht="18" x14ac:dyDescent="0.25">
      <c r="A133" s="72"/>
      <c r="B133" s="72"/>
      <c r="C133" s="72"/>
      <c r="D133" s="72"/>
      <c r="E133" s="72"/>
      <c r="F133" s="72"/>
      <c r="G133" s="72"/>
    </row>
    <row r="134" spans="1:7" ht="18" x14ac:dyDescent="0.25">
      <c r="A134" s="73"/>
      <c r="B134" s="73"/>
      <c r="C134" s="73"/>
      <c r="D134" s="73"/>
      <c r="E134" s="73"/>
      <c r="F134" s="73"/>
      <c r="G134" s="74"/>
    </row>
    <row r="135" spans="1:7" ht="18" x14ac:dyDescent="0.25">
      <c r="A135" s="72"/>
      <c r="B135" s="72"/>
      <c r="C135" s="72"/>
      <c r="D135" s="72"/>
      <c r="E135" s="72"/>
      <c r="F135" s="72"/>
      <c r="G135" s="76"/>
    </row>
    <row r="136" spans="1:7" ht="18" x14ac:dyDescent="0.25">
      <c r="A136" s="72"/>
      <c r="B136" s="72"/>
      <c r="C136" s="72"/>
      <c r="D136" s="72"/>
      <c r="E136" s="72"/>
      <c r="F136" s="72"/>
      <c r="G136" s="72"/>
    </row>
    <row r="137" spans="1:7" ht="18" x14ac:dyDescent="0.25">
      <c r="A137" s="73"/>
      <c r="B137" s="73"/>
      <c r="C137" s="73"/>
      <c r="D137" s="73"/>
      <c r="E137" s="73"/>
      <c r="F137" s="73"/>
      <c r="G137" s="74"/>
    </row>
    <row r="138" spans="1:7" ht="18" x14ac:dyDescent="0.25">
      <c r="A138" s="72"/>
      <c r="B138" s="72"/>
      <c r="C138" s="72"/>
      <c r="D138" s="72"/>
      <c r="E138" s="72"/>
      <c r="F138" s="72"/>
      <c r="G138" s="76"/>
    </row>
    <row r="139" spans="1:7" ht="18" x14ac:dyDescent="0.25">
      <c r="A139" s="72"/>
      <c r="B139" s="72"/>
      <c r="C139" s="72"/>
      <c r="D139" s="72"/>
      <c r="E139" s="72"/>
      <c r="F139" s="72"/>
      <c r="G139" s="72"/>
    </row>
    <row r="140" spans="1:7" ht="18" x14ac:dyDescent="0.25">
      <c r="A140" s="73"/>
      <c r="B140" s="73"/>
      <c r="C140" s="73"/>
      <c r="D140" s="73"/>
      <c r="E140" s="73"/>
      <c r="F140" s="73"/>
      <c r="G140" s="74"/>
    </row>
    <row r="141" spans="1:7" ht="18" x14ac:dyDescent="0.25">
      <c r="A141" s="73"/>
      <c r="B141" s="73"/>
      <c r="C141" s="73"/>
      <c r="D141" s="73"/>
      <c r="E141" s="73"/>
      <c r="F141" s="73"/>
      <c r="G141" s="74"/>
    </row>
    <row r="142" spans="1:7" ht="18" x14ac:dyDescent="0.25">
      <c r="A142" s="72"/>
      <c r="B142" s="72"/>
      <c r="C142" s="72"/>
      <c r="D142" s="72"/>
      <c r="E142" s="72"/>
      <c r="F142" s="72"/>
      <c r="G142" s="76"/>
    </row>
    <row r="143" spans="1:7" ht="18" x14ac:dyDescent="0.25">
      <c r="A143" s="72"/>
      <c r="B143" s="72"/>
      <c r="C143" s="72"/>
      <c r="D143" s="72"/>
      <c r="E143" s="72"/>
      <c r="F143" s="72"/>
      <c r="G143" s="72"/>
    </row>
    <row r="144" spans="1:7" ht="18" x14ac:dyDescent="0.25">
      <c r="A144" s="73"/>
      <c r="B144" s="73"/>
      <c r="C144" s="73"/>
      <c r="D144" s="73"/>
      <c r="E144" s="73"/>
      <c r="F144" s="73"/>
      <c r="G144" s="73"/>
    </row>
    <row r="145" spans="1:7" ht="18" x14ac:dyDescent="0.25">
      <c r="A145" s="72"/>
      <c r="B145" s="72"/>
      <c r="C145" s="72"/>
      <c r="D145" s="72"/>
      <c r="E145" s="72"/>
      <c r="F145" s="72"/>
      <c r="G145" s="72"/>
    </row>
    <row r="146" spans="1:7" ht="18" x14ac:dyDescent="0.25">
      <c r="A146" s="73"/>
      <c r="B146" s="73"/>
      <c r="C146" s="73"/>
      <c r="D146" s="73"/>
      <c r="E146" s="73"/>
      <c r="F146" s="73"/>
      <c r="G146" s="73"/>
    </row>
    <row r="147" spans="1:7" ht="18" x14ac:dyDescent="0.25">
      <c r="A147" s="73"/>
      <c r="B147" s="73"/>
      <c r="C147" s="73"/>
      <c r="D147" s="73"/>
      <c r="E147" s="73"/>
      <c r="F147" s="73"/>
      <c r="G147" s="73"/>
    </row>
    <row r="148" spans="1:7" ht="18" x14ac:dyDescent="0.25">
      <c r="A148" s="73"/>
      <c r="B148" s="73"/>
      <c r="C148" s="73"/>
      <c r="D148" s="73"/>
      <c r="E148" s="73"/>
      <c r="F148" s="73"/>
      <c r="G148" s="73"/>
    </row>
    <row r="149" spans="1:7" ht="18" x14ac:dyDescent="0.25">
      <c r="A149" s="72"/>
      <c r="B149" s="72"/>
      <c r="C149" s="72"/>
      <c r="D149" s="72"/>
      <c r="E149" s="72"/>
      <c r="F149" s="72"/>
      <c r="G149" s="72"/>
    </row>
    <row r="150" spans="1:7" ht="18" x14ac:dyDescent="0.25">
      <c r="A150" s="72"/>
      <c r="B150" s="72"/>
      <c r="C150" s="72"/>
      <c r="D150" s="72"/>
      <c r="E150" s="72"/>
      <c r="F150" s="72"/>
      <c r="G150" s="72"/>
    </row>
    <row r="151" spans="1:7" ht="18" x14ac:dyDescent="0.25">
      <c r="A151" s="73"/>
      <c r="B151" s="73"/>
      <c r="C151" s="73"/>
      <c r="D151" s="73"/>
      <c r="E151" s="73"/>
      <c r="F151" s="73"/>
      <c r="G151" s="73"/>
    </row>
    <row r="152" spans="1:7" ht="18" x14ac:dyDescent="0.25">
      <c r="A152" s="73"/>
      <c r="B152" s="73"/>
      <c r="C152" s="73"/>
      <c r="D152" s="73"/>
      <c r="E152" s="73"/>
      <c r="F152" s="73"/>
      <c r="G152" s="73"/>
    </row>
    <row r="153" spans="1:7" ht="18" x14ac:dyDescent="0.25">
      <c r="A153" s="73"/>
      <c r="B153" s="73"/>
      <c r="C153" s="73"/>
      <c r="D153" s="73"/>
      <c r="E153" s="73"/>
      <c r="F153" s="73"/>
      <c r="G153" s="73"/>
    </row>
    <row r="154" spans="1:7" ht="18" x14ac:dyDescent="0.25">
      <c r="A154" s="72"/>
      <c r="B154" s="72"/>
      <c r="C154" s="72"/>
      <c r="D154" s="72"/>
      <c r="E154" s="72"/>
      <c r="F154" s="72"/>
      <c r="G154" s="72"/>
    </row>
    <row r="155" spans="1:7" ht="18" x14ac:dyDescent="0.25">
      <c r="A155" s="72"/>
      <c r="B155" s="72"/>
      <c r="C155" s="72"/>
      <c r="D155" s="72"/>
      <c r="E155" s="72"/>
      <c r="F155" s="72"/>
      <c r="G155" s="72"/>
    </row>
    <row r="156" spans="1:7" ht="18" x14ac:dyDescent="0.25">
      <c r="A156" s="73"/>
      <c r="B156" s="73"/>
      <c r="C156" s="73"/>
      <c r="D156" s="73"/>
      <c r="E156" s="73"/>
      <c r="F156" s="73"/>
      <c r="G156" s="73"/>
    </row>
    <row r="157" spans="1:7" ht="18" x14ac:dyDescent="0.25">
      <c r="A157" s="72"/>
      <c r="B157" s="72"/>
      <c r="C157" s="72"/>
      <c r="D157" s="72"/>
      <c r="E157" s="72"/>
      <c r="F157" s="72"/>
      <c r="G157" s="72"/>
    </row>
    <row r="158" spans="1:7" ht="18" x14ac:dyDescent="0.25">
      <c r="A158" s="72"/>
      <c r="B158" s="72"/>
      <c r="C158" s="72"/>
      <c r="D158" s="72"/>
      <c r="E158" s="72"/>
      <c r="F158" s="72"/>
      <c r="G158" s="72"/>
    </row>
    <row r="159" spans="1:7" ht="18" x14ac:dyDescent="0.25">
      <c r="A159" s="72"/>
      <c r="B159" s="72"/>
      <c r="C159" s="72"/>
      <c r="D159" s="72"/>
      <c r="E159" s="72"/>
      <c r="F159" s="72"/>
      <c r="G159" s="72"/>
    </row>
    <row r="160" spans="1:7" ht="18" x14ac:dyDescent="0.25">
      <c r="A160" s="72"/>
      <c r="B160" s="72"/>
      <c r="C160" s="72"/>
      <c r="D160" s="72"/>
      <c r="E160" s="72"/>
      <c r="F160" s="72"/>
      <c r="G160" s="72"/>
    </row>
    <row r="161" spans="1:7" ht="18" x14ac:dyDescent="0.25">
      <c r="A161" s="72"/>
      <c r="B161" s="72"/>
      <c r="C161" s="72"/>
      <c r="D161" s="72"/>
      <c r="E161" s="72"/>
      <c r="F161" s="72"/>
      <c r="G161" s="72"/>
    </row>
    <row r="162" spans="1:7" ht="18" x14ac:dyDescent="0.25">
      <c r="A162" s="72"/>
      <c r="B162" s="72"/>
      <c r="C162" s="72"/>
      <c r="D162" s="72"/>
      <c r="E162" s="72"/>
      <c r="F162" s="72"/>
      <c r="G162" s="72"/>
    </row>
    <row r="163" spans="1:7" ht="18" x14ac:dyDescent="0.25">
      <c r="A163" s="72"/>
      <c r="B163" s="72"/>
      <c r="C163" s="72"/>
      <c r="D163" s="72"/>
      <c r="E163" s="72"/>
      <c r="F163" s="72"/>
      <c r="G163" s="72"/>
    </row>
    <row r="164" spans="1:7" ht="18" x14ac:dyDescent="0.25">
      <c r="A164" s="72"/>
      <c r="B164" s="72"/>
      <c r="C164" s="72"/>
      <c r="D164" s="72"/>
      <c r="E164" s="72"/>
      <c r="F164" s="72"/>
      <c r="G164" s="72"/>
    </row>
    <row r="165" spans="1:7" ht="18" x14ac:dyDescent="0.25">
      <c r="A165" s="72"/>
      <c r="B165" s="72"/>
      <c r="C165" s="72"/>
      <c r="D165" s="72"/>
      <c r="E165" s="72"/>
      <c r="F165" s="72"/>
      <c r="G165" s="72"/>
    </row>
    <row r="166" spans="1:7" ht="18" x14ac:dyDescent="0.25">
      <c r="A166" s="72"/>
      <c r="B166" s="72"/>
      <c r="C166" s="72"/>
      <c r="D166" s="72"/>
      <c r="E166" s="72"/>
      <c r="F166" s="72"/>
      <c r="G166" s="72"/>
    </row>
    <row r="167" spans="1:7" ht="18" x14ac:dyDescent="0.25">
      <c r="A167" s="72"/>
      <c r="B167" s="72"/>
      <c r="C167" s="72"/>
      <c r="D167" s="72"/>
      <c r="E167" s="72"/>
      <c r="F167" s="72"/>
      <c r="G167" s="72"/>
    </row>
    <row r="168" spans="1:7" ht="18" x14ac:dyDescent="0.25">
      <c r="A168" s="72"/>
      <c r="B168" s="72"/>
      <c r="C168" s="72"/>
      <c r="D168" s="72"/>
      <c r="E168" s="72"/>
      <c r="F168" s="72"/>
      <c r="G168" s="72"/>
    </row>
    <row r="169" spans="1:7" ht="18" x14ac:dyDescent="0.25">
      <c r="A169" s="72"/>
      <c r="B169" s="72"/>
      <c r="C169" s="72"/>
      <c r="D169" s="72"/>
      <c r="E169" s="72"/>
      <c r="F169" s="72"/>
      <c r="G169" s="72"/>
    </row>
    <row r="170" spans="1:7" ht="18" x14ac:dyDescent="0.25">
      <c r="A170" s="72"/>
      <c r="B170" s="72"/>
      <c r="C170" s="72"/>
      <c r="D170" s="72"/>
      <c r="E170" s="72"/>
      <c r="F170" s="72"/>
      <c r="G170" s="72"/>
    </row>
    <row r="171" spans="1:7" ht="18" x14ac:dyDescent="0.25">
      <c r="A171" s="72"/>
      <c r="B171" s="72"/>
      <c r="C171" s="72"/>
      <c r="D171" s="72"/>
      <c r="E171" s="72"/>
      <c r="F171" s="72"/>
      <c r="G171" s="72"/>
    </row>
    <row r="172" spans="1:7" ht="18" x14ac:dyDescent="0.25">
      <c r="A172" s="72"/>
      <c r="B172" s="72"/>
      <c r="C172" s="72"/>
      <c r="D172" s="72"/>
      <c r="E172" s="72"/>
      <c r="F172" s="72"/>
      <c r="G172" s="72"/>
    </row>
    <row r="173" spans="1:7" ht="18" x14ac:dyDescent="0.25">
      <c r="A173" s="72"/>
      <c r="B173" s="72"/>
      <c r="C173" s="72"/>
      <c r="D173" s="72"/>
      <c r="E173" s="72"/>
      <c r="F173" s="72"/>
      <c r="G173" s="72"/>
    </row>
    <row r="174" spans="1:7" ht="18" x14ac:dyDescent="0.25">
      <c r="A174" s="72"/>
      <c r="B174" s="72"/>
      <c r="C174" s="72"/>
      <c r="D174" s="72"/>
      <c r="E174" s="72"/>
      <c r="F174" s="72"/>
      <c r="G174" s="72"/>
    </row>
    <row r="175" spans="1:7" ht="18" x14ac:dyDescent="0.25">
      <c r="A175" s="72"/>
      <c r="B175" s="72"/>
      <c r="C175" s="72"/>
      <c r="D175" s="72"/>
      <c r="E175" s="72"/>
      <c r="F175" s="72"/>
      <c r="G175" s="72"/>
    </row>
    <row r="176" spans="1:7" ht="18" x14ac:dyDescent="0.25">
      <c r="A176" s="72"/>
      <c r="B176" s="72"/>
      <c r="C176" s="72"/>
      <c r="D176" s="72"/>
      <c r="E176" s="72"/>
      <c r="F176" s="72"/>
      <c r="G176" s="72"/>
    </row>
    <row r="177" spans="1:7" ht="18" x14ac:dyDescent="0.25">
      <c r="A177" s="72"/>
      <c r="B177" s="72"/>
      <c r="C177" s="72"/>
      <c r="D177" s="72"/>
      <c r="E177" s="72"/>
      <c r="F177" s="72"/>
      <c r="G177" s="72"/>
    </row>
    <row r="178" spans="1:7" ht="18" x14ac:dyDescent="0.25">
      <c r="A178" s="72"/>
      <c r="B178" s="72"/>
      <c r="C178" s="72"/>
      <c r="D178" s="72"/>
      <c r="E178" s="72"/>
      <c r="F178" s="72"/>
      <c r="G178" s="72"/>
    </row>
    <row r="179" spans="1:7" ht="18" x14ac:dyDescent="0.25">
      <c r="A179" s="72"/>
      <c r="B179" s="72"/>
      <c r="C179" s="72"/>
      <c r="D179" s="72"/>
      <c r="E179" s="72"/>
      <c r="F179" s="72"/>
      <c r="G179" s="72"/>
    </row>
    <row r="180" spans="1:7" ht="18" x14ac:dyDescent="0.25">
      <c r="A180" s="72"/>
      <c r="B180" s="72"/>
      <c r="C180" s="72"/>
      <c r="D180" s="72"/>
      <c r="E180" s="72"/>
      <c r="F180" s="72"/>
      <c r="G180" s="72"/>
    </row>
    <row r="181" spans="1:7" ht="18" x14ac:dyDescent="0.25">
      <c r="A181" s="72"/>
      <c r="B181" s="72"/>
      <c r="C181" s="72"/>
      <c r="D181" s="72"/>
      <c r="E181" s="72"/>
      <c r="F181" s="72"/>
      <c r="G181" s="72"/>
    </row>
    <row r="182" spans="1:7" ht="18" x14ac:dyDescent="0.25">
      <c r="A182" s="72"/>
      <c r="B182" s="72"/>
      <c r="C182" s="72"/>
      <c r="D182" s="72"/>
      <c r="E182" s="72"/>
      <c r="F182" s="72"/>
      <c r="G182" s="72"/>
    </row>
    <row r="183" spans="1:7" ht="18" x14ac:dyDescent="0.25">
      <c r="A183" s="72"/>
      <c r="B183" s="72"/>
      <c r="C183" s="72"/>
      <c r="D183" s="72"/>
      <c r="E183" s="72"/>
      <c r="F183" s="72"/>
      <c r="G183" s="72"/>
    </row>
    <row r="184" spans="1:7" ht="18" x14ac:dyDescent="0.25">
      <c r="A184" s="73"/>
      <c r="B184" s="73"/>
      <c r="C184" s="73"/>
      <c r="D184" s="73"/>
      <c r="E184" s="73"/>
      <c r="F184" s="73"/>
      <c r="G184" s="74"/>
    </row>
    <row r="185" spans="1:7" ht="18" x14ac:dyDescent="0.25">
      <c r="A185" s="77"/>
      <c r="B185" s="73"/>
      <c r="C185" s="73"/>
      <c r="D185" s="73"/>
      <c r="E185" s="73"/>
      <c r="F185" s="73"/>
      <c r="G185" s="72"/>
    </row>
    <row r="186" spans="1:7" ht="18" x14ac:dyDescent="0.25">
      <c r="A186" s="73"/>
      <c r="B186" s="73"/>
      <c r="C186" s="73"/>
      <c r="D186" s="73"/>
      <c r="E186" s="73"/>
      <c r="F186" s="73"/>
      <c r="G186" s="72"/>
    </row>
    <row r="187" spans="1:7" ht="18" x14ac:dyDescent="0.25">
      <c r="A187" s="73"/>
      <c r="B187" s="73"/>
      <c r="C187" s="73"/>
      <c r="D187" s="73"/>
      <c r="E187" s="73"/>
      <c r="F187" s="73"/>
      <c r="G187" s="72"/>
    </row>
    <row r="188" spans="1:7" ht="18" x14ac:dyDescent="0.25">
      <c r="A188" s="73"/>
      <c r="B188" s="73"/>
      <c r="C188" s="73"/>
      <c r="D188" s="73"/>
      <c r="E188" s="73"/>
      <c r="F188" s="73"/>
      <c r="G188" s="72"/>
    </row>
    <row r="189" spans="1:7" ht="18" x14ac:dyDescent="0.25">
      <c r="A189" s="73"/>
      <c r="B189" s="73"/>
      <c r="C189" s="73"/>
      <c r="D189" s="73"/>
      <c r="E189" s="73"/>
      <c r="F189" s="73"/>
      <c r="G189" s="72"/>
    </row>
    <row r="190" spans="1:7" ht="18" x14ac:dyDescent="0.25">
      <c r="A190" s="73"/>
      <c r="B190" s="73"/>
      <c r="C190" s="73"/>
      <c r="D190" s="73"/>
      <c r="E190" s="73"/>
      <c r="F190" s="73"/>
      <c r="G190" s="72"/>
    </row>
    <row r="191" spans="1:7" ht="18" x14ac:dyDescent="0.25">
      <c r="A191" s="73"/>
      <c r="B191" s="73"/>
      <c r="C191" s="73"/>
      <c r="D191" s="73"/>
      <c r="E191" s="73"/>
      <c r="F191" s="73"/>
      <c r="G191" s="72"/>
    </row>
    <row r="192" spans="1:7" ht="18" x14ac:dyDescent="0.25">
      <c r="A192" s="73"/>
      <c r="B192" s="73"/>
      <c r="C192" s="73"/>
      <c r="D192" s="73"/>
      <c r="E192" s="73"/>
      <c r="F192" s="73"/>
      <c r="G192" s="72"/>
    </row>
    <row r="193" spans="1:7" ht="18" x14ac:dyDescent="0.25">
      <c r="A193" s="73"/>
      <c r="B193" s="73"/>
      <c r="C193" s="73"/>
      <c r="D193" s="73"/>
      <c r="E193" s="73"/>
      <c r="F193" s="73"/>
      <c r="G193" s="72"/>
    </row>
  </sheetData>
  <mergeCells count="5">
    <mergeCell ref="A1:G1"/>
    <mergeCell ref="A2:G2"/>
    <mergeCell ref="A3:G3"/>
    <mergeCell ref="A4:G4"/>
    <mergeCell ref="C6:F6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86"/>
  <sheetViews>
    <sheetView topLeftCell="A160" zoomScale="90" zoomScaleNormal="90" workbookViewId="0">
      <selection activeCell="E183" sqref="E183"/>
    </sheetView>
  </sheetViews>
  <sheetFormatPr baseColWidth="10" defaultRowHeight="15" x14ac:dyDescent="0.25"/>
  <cols>
    <col min="1" max="1" width="9.7109375" style="11" customWidth="1"/>
    <col min="2" max="2" width="34.7109375" style="11" bestFit="1" customWidth="1"/>
    <col min="3" max="3" width="9.7109375" style="11" customWidth="1"/>
    <col min="4" max="4" width="34.7109375" bestFit="1" customWidth="1"/>
    <col min="5" max="9" width="16.28515625" bestFit="1" customWidth="1"/>
    <col min="10" max="10" width="2.85546875" customWidth="1"/>
    <col min="11" max="11" width="17.85546875" bestFit="1" customWidth="1"/>
    <col min="12" max="12" width="15.140625" customWidth="1"/>
  </cols>
  <sheetData>
    <row r="3" spans="1:13" ht="30" x14ac:dyDescent="0.25">
      <c r="A3" s="62" t="s">
        <v>324</v>
      </c>
      <c r="B3" s="62" t="s">
        <v>324</v>
      </c>
      <c r="C3" s="65" t="s">
        <v>284</v>
      </c>
      <c r="D3" s="65" t="s">
        <v>283</v>
      </c>
      <c r="E3" s="66" t="s">
        <v>282</v>
      </c>
      <c r="F3" s="65" t="s">
        <v>281</v>
      </c>
      <c r="G3" s="65" t="s">
        <v>280</v>
      </c>
      <c r="H3" s="66" t="s">
        <v>279</v>
      </c>
      <c r="I3" s="66" t="s">
        <v>469</v>
      </c>
      <c r="J3" s="1"/>
      <c r="K3" s="2"/>
    </row>
    <row r="4" spans="1:13" x14ac:dyDescent="0.25">
      <c r="A4" s="63" t="s">
        <v>278</v>
      </c>
      <c r="B4" s="64" t="s">
        <v>277</v>
      </c>
      <c r="C4" s="111" t="s">
        <v>278</v>
      </c>
      <c r="D4" s="112" t="s">
        <v>277</v>
      </c>
      <c r="E4" s="113">
        <v>3729808052.2800002</v>
      </c>
      <c r="F4" s="113">
        <v>133511511.12</v>
      </c>
      <c r="G4" s="113">
        <v>126788391.98</v>
      </c>
      <c r="H4" s="113">
        <v>3736531171.4200001</v>
      </c>
      <c r="I4" s="113">
        <v>3483038077.8600001</v>
      </c>
      <c r="J4" s="1"/>
      <c r="K4" s="8" t="s">
        <v>29</v>
      </c>
      <c r="L4" t="s">
        <v>278</v>
      </c>
      <c r="M4" t="s">
        <v>277</v>
      </c>
    </row>
    <row r="5" spans="1:13" x14ac:dyDescent="0.25">
      <c r="A5" s="63" t="s">
        <v>276</v>
      </c>
      <c r="B5" s="64" t="s">
        <v>275</v>
      </c>
      <c r="C5" s="111" t="s">
        <v>276</v>
      </c>
      <c r="D5" s="112" t="s">
        <v>275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"/>
      <c r="K5" s="8" t="s">
        <v>29</v>
      </c>
      <c r="L5" t="s">
        <v>276</v>
      </c>
      <c r="M5" t="s">
        <v>275</v>
      </c>
    </row>
    <row r="6" spans="1:13" x14ac:dyDescent="0.25">
      <c r="A6" s="63" t="s">
        <v>274</v>
      </c>
      <c r="B6" s="64" t="s">
        <v>273</v>
      </c>
      <c r="C6" s="111" t="s">
        <v>274</v>
      </c>
      <c r="D6" s="112" t="s">
        <v>273</v>
      </c>
      <c r="E6" s="113">
        <v>214518084</v>
      </c>
      <c r="F6" s="112">
        <v>912000</v>
      </c>
      <c r="G6" s="112">
        <v>5000000</v>
      </c>
      <c r="H6" s="113">
        <v>210430084</v>
      </c>
      <c r="I6" s="113">
        <v>205201338.30000001</v>
      </c>
      <c r="J6" s="1"/>
      <c r="K6" s="8" t="s">
        <v>29</v>
      </c>
      <c r="L6" t="s">
        <v>274</v>
      </c>
      <c r="M6" t="s">
        <v>273</v>
      </c>
    </row>
    <row r="7" spans="1:13" x14ac:dyDescent="0.25">
      <c r="A7" s="63" t="s">
        <v>272</v>
      </c>
      <c r="B7" s="64" t="s">
        <v>271</v>
      </c>
      <c r="C7" s="111" t="s">
        <v>272</v>
      </c>
      <c r="D7" s="112" t="s">
        <v>271</v>
      </c>
      <c r="E7" s="113">
        <v>159870000</v>
      </c>
      <c r="F7" s="113">
        <v>132064924.63</v>
      </c>
      <c r="G7" s="112">
        <v>0</v>
      </c>
      <c r="H7" s="113">
        <v>291934924.63</v>
      </c>
      <c r="I7" s="113">
        <v>171987884.43000001</v>
      </c>
      <c r="J7" s="1"/>
      <c r="K7" s="8" t="s">
        <v>29</v>
      </c>
      <c r="L7" t="s">
        <v>272</v>
      </c>
      <c r="M7" t="s">
        <v>271</v>
      </c>
    </row>
    <row r="8" spans="1:13" x14ac:dyDescent="0.25">
      <c r="A8" s="63" t="s">
        <v>270</v>
      </c>
      <c r="B8" s="64" t="s">
        <v>269</v>
      </c>
      <c r="C8" s="111" t="s">
        <v>270</v>
      </c>
      <c r="D8" s="112" t="s">
        <v>269</v>
      </c>
      <c r="E8" s="113">
        <v>158800000</v>
      </c>
      <c r="F8" s="112">
        <v>121674773.89</v>
      </c>
      <c r="G8" s="112">
        <v>800000</v>
      </c>
      <c r="H8" s="113">
        <v>279674773.88999999</v>
      </c>
      <c r="I8" s="113">
        <v>227620941.15000001</v>
      </c>
      <c r="J8" s="1"/>
      <c r="K8" s="8" t="s">
        <v>29</v>
      </c>
      <c r="L8" t="s">
        <v>270</v>
      </c>
      <c r="M8" t="s">
        <v>269</v>
      </c>
    </row>
    <row r="9" spans="1:13" x14ac:dyDescent="0.25">
      <c r="A9" s="63" t="s">
        <v>268</v>
      </c>
      <c r="B9" s="64" t="s">
        <v>267</v>
      </c>
      <c r="C9" s="111" t="s">
        <v>268</v>
      </c>
      <c r="D9" s="112" t="s">
        <v>267</v>
      </c>
      <c r="E9" s="113">
        <v>14797600</v>
      </c>
      <c r="F9" s="113">
        <v>18600000</v>
      </c>
      <c r="G9" s="112">
        <v>0</v>
      </c>
      <c r="H9" s="113">
        <v>33397600</v>
      </c>
      <c r="I9" s="113">
        <v>14765061.26</v>
      </c>
      <c r="J9" s="1"/>
      <c r="K9" s="8" t="s">
        <v>29</v>
      </c>
      <c r="L9" t="s">
        <v>268</v>
      </c>
      <c r="M9" t="s">
        <v>267</v>
      </c>
    </row>
    <row r="10" spans="1:13" x14ac:dyDescent="0.25">
      <c r="A10" s="63" t="s">
        <v>266</v>
      </c>
      <c r="B10" s="64" t="s">
        <v>265</v>
      </c>
      <c r="C10" s="111" t="s">
        <v>266</v>
      </c>
      <c r="D10" s="112" t="s">
        <v>265</v>
      </c>
      <c r="E10" s="113">
        <v>36143865</v>
      </c>
      <c r="F10" s="112">
        <v>18179430</v>
      </c>
      <c r="G10" s="112">
        <v>15000000</v>
      </c>
      <c r="H10" s="113">
        <v>39323295</v>
      </c>
      <c r="I10" s="113">
        <v>16169603.369999999</v>
      </c>
      <c r="J10" s="1"/>
      <c r="K10" s="8" t="s">
        <v>29</v>
      </c>
      <c r="L10" t="s">
        <v>266</v>
      </c>
      <c r="M10" t="s">
        <v>265</v>
      </c>
    </row>
    <row r="11" spans="1:13" x14ac:dyDescent="0.25">
      <c r="A11" s="63" t="s">
        <v>264</v>
      </c>
      <c r="B11" s="64" t="s">
        <v>263</v>
      </c>
      <c r="C11" s="111" t="s">
        <v>264</v>
      </c>
      <c r="D11" s="112" t="s">
        <v>263</v>
      </c>
      <c r="E11" s="113">
        <v>534470050.11000001</v>
      </c>
      <c r="F11" s="112">
        <v>0</v>
      </c>
      <c r="G11" s="112">
        <v>0</v>
      </c>
      <c r="H11" s="113">
        <v>534470050.11000001</v>
      </c>
      <c r="I11" s="113">
        <v>528889630.12</v>
      </c>
      <c r="J11" s="1"/>
      <c r="K11" s="8" t="s">
        <v>29</v>
      </c>
      <c r="L11" t="s">
        <v>264</v>
      </c>
      <c r="M11" t="s">
        <v>263</v>
      </c>
    </row>
    <row r="12" spans="1:13" x14ac:dyDescent="0.25">
      <c r="A12" s="63" t="s">
        <v>262</v>
      </c>
      <c r="B12" s="64" t="s">
        <v>261</v>
      </c>
      <c r="C12" s="111" t="s">
        <v>262</v>
      </c>
      <c r="D12" s="112" t="s">
        <v>261</v>
      </c>
      <c r="E12" s="113">
        <v>1670472465.75</v>
      </c>
      <c r="F12" s="113">
        <v>159035346</v>
      </c>
      <c r="G12" s="112">
        <v>128684759.64</v>
      </c>
      <c r="H12" s="113">
        <v>1700823052.1099999</v>
      </c>
      <c r="I12" s="113">
        <v>1473286040.3900001</v>
      </c>
      <c r="J12" s="1"/>
      <c r="K12" s="8" t="s">
        <v>29</v>
      </c>
      <c r="L12" t="s">
        <v>262</v>
      </c>
      <c r="M12" t="s">
        <v>261</v>
      </c>
    </row>
    <row r="13" spans="1:13" x14ac:dyDescent="0.25">
      <c r="A13" s="63" t="s">
        <v>260</v>
      </c>
      <c r="B13" s="64" t="s">
        <v>259</v>
      </c>
      <c r="C13" s="111" t="s">
        <v>260</v>
      </c>
      <c r="D13" s="112" t="s">
        <v>259</v>
      </c>
      <c r="E13" s="113">
        <v>655942550</v>
      </c>
      <c r="F13" s="113">
        <v>36783515.100000001</v>
      </c>
      <c r="G13" s="112">
        <v>10550000</v>
      </c>
      <c r="H13" s="113">
        <v>682176065.10000002</v>
      </c>
      <c r="I13" s="113">
        <v>625770962.51999998</v>
      </c>
      <c r="J13" s="1"/>
      <c r="K13" s="8" t="s">
        <v>29</v>
      </c>
      <c r="L13" t="s">
        <v>260</v>
      </c>
      <c r="M13" t="s">
        <v>259</v>
      </c>
    </row>
    <row r="14" spans="1:13" x14ac:dyDescent="0.25">
      <c r="A14" s="63" t="s">
        <v>258</v>
      </c>
      <c r="B14" s="64" t="s">
        <v>257</v>
      </c>
      <c r="C14" s="111" t="s">
        <v>258</v>
      </c>
      <c r="D14" s="112" t="s">
        <v>257</v>
      </c>
      <c r="E14" s="113">
        <v>618577359.84000003</v>
      </c>
      <c r="F14" s="113">
        <v>49915083.840000004</v>
      </c>
      <c r="G14" s="112">
        <v>0</v>
      </c>
      <c r="H14" s="113">
        <v>668492443.67999995</v>
      </c>
      <c r="I14" s="113">
        <v>570100529.35000002</v>
      </c>
      <c r="J14" s="1"/>
      <c r="K14" s="8" t="s">
        <v>29</v>
      </c>
      <c r="L14" t="s">
        <v>258</v>
      </c>
      <c r="M14" t="s">
        <v>257</v>
      </c>
    </row>
    <row r="15" spans="1:13" x14ac:dyDescent="0.25">
      <c r="A15" s="63" t="s">
        <v>256</v>
      </c>
      <c r="B15" s="64" t="s">
        <v>255</v>
      </c>
      <c r="C15" s="111" t="s">
        <v>256</v>
      </c>
      <c r="D15" s="112" t="s">
        <v>255</v>
      </c>
      <c r="E15" s="113">
        <v>558515916.87</v>
      </c>
      <c r="F15" s="113">
        <v>245700</v>
      </c>
      <c r="G15" s="113">
        <v>21500000</v>
      </c>
      <c r="H15" s="113">
        <v>537261616.87</v>
      </c>
      <c r="I15" s="113">
        <v>471084663.99000001</v>
      </c>
      <c r="J15" s="1"/>
      <c r="K15" s="8" t="s">
        <v>29</v>
      </c>
      <c r="L15" t="s">
        <v>256</v>
      </c>
      <c r="M15" t="s">
        <v>255</v>
      </c>
    </row>
    <row r="16" spans="1:13" x14ac:dyDescent="0.25">
      <c r="A16" s="63" t="s">
        <v>254</v>
      </c>
      <c r="B16" s="64" t="s">
        <v>253</v>
      </c>
      <c r="C16" s="111" t="s">
        <v>254</v>
      </c>
      <c r="D16" s="112" t="s">
        <v>253</v>
      </c>
      <c r="E16" s="113">
        <v>224089476</v>
      </c>
      <c r="F16" s="113">
        <v>22099488</v>
      </c>
      <c r="G16" s="112">
        <v>19000000</v>
      </c>
      <c r="H16" s="113">
        <v>227188964</v>
      </c>
      <c r="I16" s="113">
        <v>179660361.50999999</v>
      </c>
      <c r="J16" s="1"/>
      <c r="K16" s="8" t="s">
        <v>29</v>
      </c>
      <c r="L16" t="s">
        <v>254</v>
      </c>
      <c r="M16" t="s">
        <v>253</v>
      </c>
    </row>
    <row r="17" spans="1:13" x14ac:dyDescent="0.25">
      <c r="A17" s="63" t="s">
        <v>252</v>
      </c>
      <c r="B17" s="64" t="s">
        <v>251</v>
      </c>
      <c r="C17" s="111" t="s">
        <v>252</v>
      </c>
      <c r="D17" s="112" t="s">
        <v>251</v>
      </c>
      <c r="E17" s="113">
        <v>686623615.91999996</v>
      </c>
      <c r="F17" s="113">
        <v>55913706.130000003</v>
      </c>
      <c r="G17" s="112">
        <v>14000000</v>
      </c>
      <c r="H17" s="113">
        <v>728537322.04999995</v>
      </c>
      <c r="I17" s="113">
        <v>634795906.49000001</v>
      </c>
      <c r="J17" s="1"/>
      <c r="K17" s="8" t="s">
        <v>29</v>
      </c>
      <c r="L17" t="s">
        <v>252</v>
      </c>
      <c r="M17" t="s">
        <v>251</v>
      </c>
    </row>
    <row r="18" spans="1:13" x14ac:dyDescent="0.25">
      <c r="A18" s="63" t="s">
        <v>250</v>
      </c>
      <c r="B18" s="64" t="s">
        <v>249</v>
      </c>
      <c r="C18" s="111" t="s">
        <v>250</v>
      </c>
      <c r="D18" s="112" t="s">
        <v>249</v>
      </c>
      <c r="E18" s="113">
        <v>37114790.049999997</v>
      </c>
      <c r="F18" s="113">
        <v>3022362.54</v>
      </c>
      <c r="G18" s="112">
        <v>0</v>
      </c>
      <c r="H18" s="113">
        <v>40137152.590000004</v>
      </c>
      <c r="I18" s="113">
        <v>34416799.560000002</v>
      </c>
      <c r="J18" s="1"/>
      <c r="K18" s="8" t="s">
        <v>29</v>
      </c>
      <c r="L18" t="s">
        <v>250</v>
      </c>
      <c r="M18" t="s">
        <v>249</v>
      </c>
    </row>
    <row r="19" spans="1:13" x14ac:dyDescent="0.25">
      <c r="A19" s="63" t="s">
        <v>248</v>
      </c>
      <c r="B19" s="64" t="s">
        <v>247</v>
      </c>
      <c r="C19" s="111" t="s">
        <v>248</v>
      </c>
      <c r="D19" s="112" t="s">
        <v>247</v>
      </c>
      <c r="E19" s="113">
        <v>377828562.72000003</v>
      </c>
      <c r="F19" s="113">
        <v>30767650.219999999</v>
      </c>
      <c r="G19" s="112">
        <v>3500000</v>
      </c>
      <c r="H19" s="113">
        <v>405096212.94</v>
      </c>
      <c r="I19" s="113">
        <v>349289995.88</v>
      </c>
      <c r="J19" s="1"/>
      <c r="K19" s="8" t="s">
        <v>29</v>
      </c>
      <c r="L19" t="s">
        <v>248</v>
      </c>
      <c r="M19" t="s">
        <v>247</v>
      </c>
    </row>
    <row r="20" spans="1:13" x14ac:dyDescent="0.25">
      <c r="A20" s="63" t="s">
        <v>246</v>
      </c>
      <c r="B20" s="64" t="s">
        <v>245</v>
      </c>
      <c r="C20" s="111" t="s">
        <v>246</v>
      </c>
      <c r="D20" s="112" t="s">
        <v>245</v>
      </c>
      <c r="E20" s="113">
        <v>111344370.16</v>
      </c>
      <c r="F20" s="113">
        <v>9067087.4900000002</v>
      </c>
      <c r="G20" s="112">
        <v>0</v>
      </c>
      <c r="H20" s="113">
        <v>120411457.65000001</v>
      </c>
      <c r="I20" s="113">
        <v>103016284.02</v>
      </c>
      <c r="J20" s="1"/>
      <c r="K20" s="8" t="s">
        <v>29</v>
      </c>
      <c r="L20" t="s">
        <v>246</v>
      </c>
      <c r="M20" t="s">
        <v>245</v>
      </c>
    </row>
    <row r="21" spans="1:13" x14ac:dyDescent="0.25">
      <c r="A21" s="63" t="s">
        <v>244</v>
      </c>
      <c r="B21" s="64" t="s">
        <v>243</v>
      </c>
      <c r="C21" s="111" t="s">
        <v>244</v>
      </c>
      <c r="D21" s="112" t="s">
        <v>243</v>
      </c>
      <c r="E21" s="113">
        <v>222688740.30000001</v>
      </c>
      <c r="F21" s="113">
        <v>18134174.969999999</v>
      </c>
      <c r="G21" s="112">
        <v>0</v>
      </c>
      <c r="H21" s="113">
        <v>240822915.27000001</v>
      </c>
      <c r="I21" s="113">
        <v>205899944.83000001</v>
      </c>
      <c r="J21" s="1"/>
      <c r="K21" s="8" t="s">
        <v>29</v>
      </c>
      <c r="L21" t="s">
        <v>244</v>
      </c>
      <c r="M21" t="s">
        <v>243</v>
      </c>
    </row>
    <row r="22" spans="1:13" x14ac:dyDescent="0.25">
      <c r="A22" s="63" t="s">
        <v>242</v>
      </c>
      <c r="B22" s="64" t="s">
        <v>241</v>
      </c>
      <c r="C22" s="111" t="s">
        <v>242</v>
      </c>
      <c r="D22" s="112" t="s">
        <v>241</v>
      </c>
      <c r="E22" s="113">
        <v>353316748.72000003</v>
      </c>
      <c r="F22" s="113">
        <v>30223624.93</v>
      </c>
      <c r="G22" s="112">
        <v>65074933.539999999</v>
      </c>
      <c r="H22" s="113">
        <v>318465440.11000001</v>
      </c>
      <c r="I22" s="113">
        <v>171600282.94</v>
      </c>
      <c r="J22" s="1"/>
      <c r="K22" s="8" t="s">
        <v>29</v>
      </c>
      <c r="L22" t="s">
        <v>242</v>
      </c>
      <c r="M22" t="s">
        <v>241</v>
      </c>
    </row>
    <row r="23" spans="1:13" x14ac:dyDescent="0.25">
      <c r="A23" s="63" t="s">
        <v>240</v>
      </c>
      <c r="B23" s="64" t="s">
        <v>239</v>
      </c>
      <c r="C23" s="111" t="s">
        <v>240</v>
      </c>
      <c r="D23" s="112" t="s">
        <v>239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"/>
      <c r="K23" s="8" t="s">
        <v>29</v>
      </c>
      <c r="L23" t="s">
        <v>240</v>
      </c>
      <c r="M23" t="s">
        <v>239</v>
      </c>
    </row>
    <row r="24" spans="1:13" x14ac:dyDescent="0.25">
      <c r="A24" s="63" t="s">
        <v>238</v>
      </c>
      <c r="B24" s="64" t="s">
        <v>237</v>
      </c>
      <c r="C24" s="111" t="s">
        <v>238</v>
      </c>
      <c r="D24" s="112" t="s">
        <v>237</v>
      </c>
      <c r="E24" s="113">
        <v>393100000</v>
      </c>
      <c r="F24" s="113">
        <v>84249722.079999998</v>
      </c>
      <c r="G24" s="113">
        <v>0</v>
      </c>
      <c r="H24" s="113">
        <v>477349722.07999998</v>
      </c>
      <c r="I24" s="113">
        <v>286452240.10000002</v>
      </c>
      <c r="J24" s="1"/>
      <c r="K24" s="8" t="s">
        <v>29</v>
      </c>
      <c r="L24" t="s">
        <v>238</v>
      </c>
      <c r="M24" t="s">
        <v>237</v>
      </c>
    </row>
    <row r="25" spans="1:13" x14ac:dyDescent="0.25">
      <c r="A25" s="63" t="s">
        <v>236</v>
      </c>
      <c r="B25" s="64" t="s">
        <v>235</v>
      </c>
      <c r="C25" s="111" t="s">
        <v>236</v>
      </c>
      <c r="D25" s="112" t="s">
        <v>235</v>
      </c>
      <c r="E25" s="113">
        <v>34200000</v>
      </c>
      <c r="F25" s="113">
        <v>85857356.030000001</v>
      </c>
      <c r="G25" s="112">
        <v>0</v>
      </c>
      <c r="H25" s="113">
        <v>120057356.03</v>
      </c>
      <c r="I25" s="113">
        <v>7115244.1500000004</v>
      </c>
      <c r="J25" s="1"/>
      <c r="K25" s="8" t="s">
        <v>29</v>
      </c>
      <c r="L25" t="s">
        <v>236</v>
      </c>
      <c r="M25" t="s">
        <v>235</v>
      </c>
    </row>
    <row r="26" spans="1:13" x14ac:dyDescent="0.25">
      <c r="A26" s="63" t="s">
        <v>234</v>
      </c>
      <c r="B26" s="64" t="s">
        <v>233</v>
      </c>
      <c r="C26" s="111" t="s">
        <v>234</v>
      </c>
      <c r="D26" s="112" t="s">
        <v>233</v>
      </c>
      <c r="E26" s="112">
        <v>21650000</v>
      </c>
      <c r="F26" s="112">
        <v>20000000</v>
      </c>
      <c r="G26" s="112">
        <v>3250000</v>
      </c>
      <c r="H26" s="112">
        <v>38400000</v>
      </c>
      <c r="I26" s="112">
        <v>0</v>
      </c>
      <c r="J26" s="1"/>
      <c r="K26" s="8" t="s">
        <v>29</v>
      </c>
      <c r="L26" t="s">
        <v>234</v>
      </c>
      <c r="M26" t="s">
        <v>233</v>
      </c>
    </row>
    <row r="27" spans="1:13" x14ac:dyDescent="0.25">
      <c r="A27" s="63" t="s">
        <v>232</v>
      </c>
      <c r="B27" s="64" t="s">
        <v>231</v>
      </c>
      <c r="C27" s="111" t="s">
        <v>232</v>
      </c>
      <c r="D27" s="112" t="s">
        <v>521</v>
      </c>
      <c r="E27" s="112">
        <v>8482500</v>
      </c>
      <c r="F27" s="113">
        <v>20000000</v>
      </c>
      <c r="G27" s="112">
        <v>0</v>
      </c>
      <c r="H27" s="113">
        <v>28482500</v>
      </c>
      <c r="I27" s="112">
        <v>1200000</v>
      </c>
      <c r="J27" s="1"/>
      <c r="K27" s="8" t="s">
        <v>29</v>
      </c>
      <c r="L27" t="s">
        <v>232</v>
      </c>
      <c r="M27" t="s">
        <v>521</v>
      </c>
    </row>
    <row r="28" spans="1:13" x14ac:dyDescent="0.25">
      <c r="A28" t="s">
        <v>472</v>
      </c>
      <c r="B28"/>
      <c r="C28" s="111" t="s">
        <v>472</v>
      </c>
      <c r="D28" s="112"/>
      <c r="E28" s="112">
        <v>0</v>
      </c>
      <c r="F28" s="113">
        <v>0</v>
      </c>
      <c r="G28" s="112">
        <v>0</v>
      </c>
      <c r="H28" s="113">
        <v>0</v>
      </c>
      <c r="I28" s="112">
        <v>0</v>
      </c>
      <c r="J28" s="1"/>
      <c r="K28" s="8" t="s">
        <v>29</v>
      </c>
      <c r="L28" t="s">
        <v>472</v>
      </c>
    </row>
    <row r="29" spans="1:13" x14ac:dyDescent="0.25">
      <c r="A29" s="63" t="s">
        <v>230</v>
      </c>
      <c r="B29" s="64" t="s">
        <v>229</v>
      </c>
      <c r="C29" s="111" t="s">
        <v>230</v>
      </c>
      <c r="D29" s="112" t="s">
        <v>229</v>
      </c>
      <c r="E29" s="112">
        <v>39000000</v>
      </c>
      <c r="F29" s="112">
        <v>7000000</v>
      </c>
      <c r="G29" s="112">
        <v>0</v>
      </c>
      <c r="H29" s="112">
        <v>46000000</v>
      </c>
      <c r="I29" s="112">
        <v>0</v>
      </c>
      <c r="J29" s="1"/>
      <c r="K29" s="8" t="s">
        <v>29</v>
      </c>
      <c r="L29" t="s">
        <v>230</v>
      </c>
      <c r="M29" t="s">
        <v>229</v>
      </c>
    </row>
    <row r="30" spans="1:13" x14ac:dyDescent="0.25">
      <c r="A30" s="63" t="s">
        <v>228</v>
      </c>
      <c r="B30" s="64" t="s">
        <v>227</v>
      </c>
      <c r="C30" s="111" t="s">
        <v>228</v>
      </c>
      <c r="D30" s="112" t="s">
        <v>227</v>
      </c>
      <c r="E30" s="113">
        <v>4500000</v>
      </c>
      <c r="F30" s="112">
        <v>1500000</v>
      </c>
      <c r="G30" s="112">
        <v>0</v>
      </c>
      <c r="H30" s="113">
        <v>6000000</v>
      </c>
      <c r="I30" s="113">
        <v>1471087.36</v>
      </c>
      <c r="J30" s="1"/>
      <c r="K30" s="8" t="s">
        <v>29</v>
      </c>
      <c r="L30" t="s">
        <v>228</v>
      </c>
      <c r="M30" t="s">
        <v>227</v>
      </c>
    </row>
    <row r="31" spans="1:13" x14ac:dyDescent="0.25">
      <c r="A31" s="63" t="s">
        <v>226</v>
      </c>
      <c r="B31" s="64" t="s">
        <v>225</v>
      </c>
      <c r="C31" s="111" t="s">
        <v>226</v>
      </c>
      <c r="D31" s="112" t="s">
        <v>225</v>
      </c>
      <c r="E31" s="113">
        <v>404858109.62</v>
      </c>
      <c r="F31" s="112">
        <v>7993980</v>
      </c>
      <c r="G31" s="113">
        <v>2225000</v>
      </c>
      <c r="H31" s="113">
        <v>410627089.62</v>
      </c>
      <c r="I31" s="113">
        <v>308545875</v>
      </c>
      <c r="J31" s="1"/>
      <c r="K31" s="8" t="s">
        <v>29</v>
      </c>
      <c r="L31" t="s">
        <v>226</v>
      </c>
      <c r="M31" t="s">
        <v>225</v>
      </c>
    </row>
    <row r="32" spans="1:13" x14ac:dyDescent="0.25">
      <c r="A32" s="63" t="s">
        <v>224</v>
      </c>
      <c r="B32" s="64" t="s">
        <v>223</v>
      </c>
      <c r="C32" s="111" t="s">
        <v>224</v>
      </c>
      <c r="D32" s="112" t="s">
        <v>223</v>
      </c>
      <c r="E32" s="113">
        <v>104500</v>
      </c>
      <c r="F32" s="112">
        <v>0</v>
      </c>
      <c r="G32" s="112">
        <v>0</v>
      </c>
      <c r="H32" s="113">
        <v>104500</v>
      </c>
      <c r="I32" s="113">
        <v>19530</v>
      </c>
      <c r="J32" s="1"/>
      <c r="K32" s="8" t="s">
        <v>29</v>
      </c>
      <c r="L32" t="s">
        <v>224</v>
      </c>
      <c r="M32" t="s">
        <v>223</v>
      </c>
    </row>
    <row r="33" spans="1:13" x14ac:dyDescent="0.25">
      <c r="A33" s="63" t="s">
        <v>222</v>
      </c>
      <c r="B33" s="64" t="s">
        <v>221</v>
      </c>
      <c r="C33" s="111" t="s">
        <v>222</v>
      </c>
      <c r="D33" s="112" t="s">
        <v>221</v>
      </c>
      <c r="E33" s="113">
        <v>109400000</v>
      </c>
      <c r="F33" s="113">
        <v>12154006.289999999</v>
      </c>
      <c r="G33" s="112">
        <v>0</v>
      </c>
      <c r="H33" s="113">
        <v>121554006.29000001</v>
      </c>
      <c r="I33" s="113">
        <v>49023613.479999997</v>
      </c>
      <c r="J33" s="1"/>
      <c r="K33" s="8" t="s">
        <v>29</v>
      </c>
      <c r="L33" t="s">
        <v>222</v>
      </c>
      <c r="M33" t="s">
        <v>221</v>
      </c>
    </row>
    <row r="34" spans="1:13" x14ac:dyDescent="0.25">
      <c r="A34" s="63" t="s">
        <v>220</v>
      </c>
      <c r="B34" s="64" t="s">
        <v>219</v>
      </c>
      <c r="C34" s="111" t="s">
        <v>220</v>
      </c>
      <c r="D34" s="112" t="s">
        <v>219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"/>
      <c r="K34" s="8" t="s">
        <v>29</v>
      </c>
      <c r="L34" t="s">
        <v>220</v>
      </c>
      <c r="M34" t="s">
        <v>219</v>
      </c>
    </row>
    <row r="35" spans="1:13" x14ac:dyDescent="0.25">
      <c r="A35" s="63" t="s">
        <v>218</v>
      </c>
      <c r="B35" s="64" t="s">
        <v>217</v>
      </c>
      <c r="C35" s="111" t="s">
        <v>218</v>
      </c>
      <c r="D35" s="112" t="s">
        <v>217</v>
      </c>
      <c r="E35" s="113">
        <v>73900000</v>
      </c>
      <c r="F35" s="113">
        <v>54707257.149999999</v>
      </c>
      <c r="G35" s="112">
        <v>2225000</v>
      </c>
      <c r="H35" s="113">
        <v>126382257.15000001</v>
      </c>
      <c r="I35" s="113">
        <v>12783170</v>
      </c>
      <c r="J35" s="1"/>
      <c r="K35" s="8" t="s">
        <v>29</v>
      </c>
      <c r="L35" t="s">
        <v>218</v>
      </c>
      <c r="M35" t="s">
        <v>217</v>
      </c>
    </row>
    <row r="36" spans="1:13" x14ac:dyDescent="0.25">
      <c r="A36" s="63" t="s">
        <v>216</v>
      </c>
      <c r="B36" s="64" t="s">
        <v>215</v>
      </c>
      <c r="C36" s="111" t="s">
        <v>216</v>
      </c>
      <c r="D36" s="112" t="s">
        <v>215</v>
      </c>
      <c r="E36" s="113">
        <v>48445000</v>
      </c>
      <c r="F36" s="113">
        <v>39832090</v>
      </c>
      <c r="G36" s="113">
        <v>3500000</v>
      </c>
      <c r="H36" s="113">
        <v>84777090</v>
      </c>
      <c r="I36" s="113">
        <v>16403950</v>
      </c>
      <c r="J36" s="1"/>
      <c r="K36" s="8" t="s">
        <v>29</v>
      </c>
      <c r="L36" t="s">
        <v>216</v>
      </c>
      <c r="M36" t="s">
        <v>215</v>
      </c>
    </row>
    <row r="37" spans="1:13" x14ac:dyDescent="0.25">
      <c r="A37" s="63" t="s">
        <v>214</v>
      </c>
      <c r="B37" s="64" t="s">
        <v>213</v>
      </c>
      <c r="C37" s="111" t="s">
        <v>214</v>
      </c>
      <c r="D37" s="112" t="s">
        <v>213</v>
      </c>
      <c r="E37" s="113">
        <v>39062922.710000001</v>
      </c>
      <c r="F37" s="113">
        <v>20706842.109999999</v>
      </c>
      <c r="G37" s="113">
        <v>8900000</v>
      </c>
      <c r="H37" s="113">
        <v>50869764.82</v>
      </c>
      <c r="I37" s="113">
        <v>8097679.0499999998</v>
      </c>
      <c r="J37" s="1"/>
      <c r="K37" s="8" t="s">
        <v>29</v>
      </c>
      <c r="L37" t="s">
        <v>214</v>
      </c>
      <c r="M37" t="s">
        <v>213</v>
      </c>
    </row>
    <row r="38" spans="1:13" x14ac:dyDescent="0.25">
      <c r="A38" s="63" t="s">
        <v>212</v>
      </c>
      <c r="B38" s="64" t="s">
        <v>211</v>
      </c>
      <c r="C38" s="111" t="s">
        <v>212</v>
      </c>
      <c r="D38" s="112" t="s">
        <v>211</v>
      </c>
      <c r="E38" s="113">
        <v>12330000</v>
      </c>
      <c r="F38" s="113">
        <v>17349855</v>
      </c>
      <c r="G38" s="112">
        <v>0</v>
      </c>
      <c r="H38" s="113">
        <v>29679855</v>
      </c>
      <c r="I38" s="113">
        <v>3520650</v>
      </c>
      <c r="J38" s="1"/>
      <c r="K38" s="8" t="s">
        <v>29</v>
      </c>
      <c r="L38" t="s">
        <v>212</v>
      </c>
      <c r="M38" t="s">
        <v>211</v>
      </c>
    </row>
    <row r="39" spans="1:13" x14ac:dyDescent="0.25">
      <c r="A39" s="63" t="s">
        <v>210</v>
      </c>
      <c r="B39" s="64" t="s">
        <v>209</v>
      </c>
      <c r="C39" s="111" t="s">
        <v>210</v>
      </c>
      <c r="D39" s="112" t="s">
        <v>209</v>
      </c>
      <c r="E39" s="113">
        <v>328265600</v>
      </c>
      <c r="F39" s="113">
        <v>74676594.400000006</v>
      </c>
      <c r="G39" s="112">
        <v>0</v>
      </c>
      <c r="H39" s="113">
        <v>402942194.39999998</v>
      </c>
      <c r="I39" s="113">
        <v>355105564.69999999</v>
      </c>
      <c r="J39" s="1"/>
      <c r="K39" s="8" t="s">
        <v>29</v>
      </c>
      <c r="L39" t="s">
        <v>210</v>
      </c>
      <c r="M39" t="s">
        <v>209</v>
      </c>
    </row>
    <row r="40" spans="1:13" x14ac:dyDescent="0.25">
      <c r="A40" s="63" t="s">
        <v>208</v>
      </c>
      <c r="B40" s="64" t="s">
        <v>207</v>
      </c>
      <c r="C40" s="111" t="s">
        <v>208</v>
      </c>
      <c r="D40" s="112" t="s">
        <v>524</v>
      </c>
      <c r="E40" s="113">
        <v>10200000</v>
      </c>
      <c r="F40" s="112">
        <v>36191359.369999997</v>
      </c>
      <c r="G40" s="112">
        <v>0</v>
      </c>
      <c r="H40" s="113">
        <v>46391359.369999997</v>
      </c>
      <c r="I40" s="113">
        <v>0</v>
      </c>
      <c r="J40" s="1"/>
      <c r="K40" s="8" t="s">
        <v>29</v>
      </c>
      <c r="L40" t="s">
        <v>208</v>
      </c>
      <c r="M40" t="s">
        <v>524</v>
      </c>
    </row>
    <row r="41" spans="1:13" x14ac:dyDescent="0.25">
      <c r="A41" s="63" t="s">
        <v>206</v>
      </c>
      <c r="B41" s="64" t="s">
        <v>205</v>
      </c>
      <c r="C41" s="111" t="s">
        <v>206</v>
      </c>
      <c r="D41" s="112" t="s">
        <v>525</v>
      </c>
      <c r="E41" s="113">
        <v>7500000</v>
      </c>
      <c r="F41" s="113">
        <v>1200000</v>
      </c>
      <c r="G41" s="112">
        <v>0</v>
      </c>
      <c r="H41" s="113">
        <v>8700000</v>
      </c>
      <c r="I41" s="113">
        <v>3873700</v>
      </c>
      <c r="J41" s="1"/>
      <c r="K41" s="8" t="s">
        <v>29</v>
      </c>
      <c r="L41" t="s">
        <v>206</v>
      </c>
      <c r="M41" t="s">
        <v>525</v>
      </c>
    </row>
    <row r="42" spans="1:13" x14ac:dyDescent="0.25">
      <c r="A42" s="63" t="s">
        <v>204</v>
      </c>
      <c r="B42" s="64" t="s">
        <v>203</v>
      </c>
      <c r="C42" s="111" t="s">
        <v>204</v>
      </c>
      <c r="D42" s="112" t="s">
        <v>203</v>
      </c>
      <c r="E42" s="113">
        <v>67050000</v>
      </c>
      <c r="F42" s="113">
        <v>33523300.050000001</v>
      </c>
      <c r="G42" s="112">
        <v>0</v>
      </c>
      <c r="H42" s="113">
        <v>100573300.05</v>
      </c>
      <c r="I42" s="113">
        <v>7606632.3099999996</v>
      </c>
      <c r="J42" s="1"/>
      <c r="K42" s="8" t="s">
        <v>29</v>
      </c>
      <c r="L42" t="s">
        <v>204</v>
      </c>
      <c r="M42" t="s">
        <v>203</v>
      </c>
    </row>
    <row r="43" spans="1:13" x14ac:dyDescent="0.25">
      <c r="A43" s="63" t="s">
        <v>202</v>
      </c>
      <c r="B43" s="64" t="s">
        <v>201</v>
      </c>
      <c r="C43" s="111" t="s">
        <v>202</v>
      </c>
      <c r="D43" s="112" t="s">
        <v>526</v>
      </c>
      <c r="E43" s="113">
        <v>289010412.47000003</v>
      </c>
      <c r="F43" s="113">
        <v>821414447.76999998</v>
      </c>
      <c r="G43" s="113">
        <v>72386466</v>
      </c>
      <c r="H43" s="113">
        <v>1038038394.24</v>
      </c>
      <c r="I43" s="113">
        <v>121785624.84</v>
      </c>
      <c r="J43" s="1"/>
      <c r="K43" s="8" t="s">
        <v>29</v>
      </c>
      <c r="L43" t="s">
        <v>202</v>
      </c>
      <c r="M43" t="s">
        <v>526</v>
      </c>
    </row>
    <row r="44" spans="1:13" x14ac:dyDescent="0.25">
      <c r="A44" s="63" t="s">
        <v>200</v>
      </c>
      <c r="B44" s="64" t="s">
        <v>199</v>
      </c>
      <c r="C44" s="111" t="s">
        <v>200</v>
      </c>
      <c r="D44" s="112" t="s">
        <v>199</v>
      </c>
      <c r="E44" s="113">
        <v>177600000</v>
      </c>
      <c r="F44" s="113">
        <v>229451279.25999999</v>
      </c>
      <c r="G44" s="113">
        <v>152300000</v>
      </c>
      <c r="H44" s="113">
        <v>254751279.25999999</v>
      </c>
      <c r="I44" s="113">
        <v>40435214.310000002</v>
      </c>
      <c r="J44" s="1"/>
      <c r="K44" s="8" t="s">
        <v>29</v>
      </c>
      <c r="L44" t="s">
        <v>200</v>
      </c>
      <c r="M44" t="s">
        <v>199</v>
      </c>
    </row>
    <row r="45" spans="1:13" x14ac:dyDescent="0.25">
      <c r="A45" s="63" t="s">
        <v>198</v>
      </c>
      <c r="B45" s="64" t="s">
        <v>197</v>
      </c>
      <c r="C45" s="111" t="s">
        <v>198</v>
      </c>
      <c r="D45" s="112" t="s">
        <v>527</v>
      </c>
      <c r="E45" s="112">
        <v>27000000</v>
      </c>
      <c r="F45" s="113">
        <v>106912191.02</v>
      </c>
      <c r="G45" s="112">
        <v>0</v>
      </c>
      <c r="H45" s="113">
        <v>133912191.02</v>
      </c>
      <c r="I45" s="112">
        <v>4956186.4000000004</v>
      </c>
      <c r="J45" s="1"/>
      <c r="K45" s="8" t="s">
        <v>29</v>
      </c>
      <c r="L45" t="s">
        <v>198</v>
      </c>
      <c r="M45" t="s">
        <v>527</v>
      </c>
    </row>
    <row r="46" spans="1:13" x14ac:dyDescent="0.25">
      <c r="A46" s="63" t="s">
        <v>196</v>
      </c>
      <c r="B46" s="64" t="s">
        <v>195</v>
      </c>
      <c r="C46" s="111" t="s">
        <v>196</v>
      </c>
      <c r="D46" s="112" t="s">
        <v>195</v>
      </c>
      <c r="E46" s="113">
        <v>635820000</v>
      </c>
      <c r="F46" s="113">
        <v>691476049.76999998</v>
      </c>
      <c r="G46" s="113">
        <v>25175100</v>
      </c>
      <c r="H46" s="113">
        <v>1302120949.77</v>
      </c>
      <c r="I46" s="113">
        <v>255137301.84999999</v>
      </c>
      <c r="J46" s="1"/>
      <c r="K46" s="8" t="s">
        <v>29</v>
      </c>
      <c r="L46" t="s">
        <v>196</v>
      </c>
      <c r="M46" t="s">
        <v>195</v>
      </c>
    </row>
    <row r="47" spans="1:13" x14ac:dyDescent="0.25">
      <c r="A47" s="63" t="s">
        <v>194</v>
      </c>
      <c r="B47" s="64" t="s">
        <v>193</v>
      </c>
      <c r="C47" s="111" t="s">
        <v>194</v>
      </c>
      <c r="D47" s="112" t="s">
        <v>193</v>
      </c>
      <c r="E47" s="113">
        <v>4153795389.1399999</v>
      </c>
      <c r="F47" s="113">
        <v>5531228925.5100002</v>
      </c>
      <c r="G47" s="113">
        <v>118682267.78</v>
      </c>
      <c r="H47" s="113">
        <v>9566342046.8700008</v>
      </c>
      <c r="I47" s="113">
        <v>3846371623.6799998</v>
      </c>
      <c r="J47" s="1"/>
      <c r="K47" s="8" t="s">
        <v>29</v>
      </c>
      <c r="L47" t="s">
        <v>194</v>
      </c>
      <c r="M47" t="s">
        <v>193</v>
      </c>
    </row>
    <row r="48" spans="1:13" x14ac:dyDescent="0.25">
      <c r="A48" s="63" t="s">
        <v>192</v>
      </c>
      <c r="B48" s="64" t="s">
        <v>191</v>
      </c>
      <c r="C48" s="111" t="s">
        <v>192</v>
      </c>
      <c r="D48" s="112" t="s">
        <v>191</v>
      </c>
      <c r="E48" s="113">
        <v>0</v>
      </c>
      <c r="F48" s="112">
        <v>3300000</v>
      </c>
      <c r="G48" s="112">
        <v>0</v>
      </c>
      <c r="H48" s="113">
        <v>3300000</v>
      </c>
      <c r="I48" s="112">
        <v>2050000</v>
      </c>
      <c r="J48" s="1"/>
      <c r="K48" s="8" t="s">
        <v>29</v>
      </c>
      <c r="L48" t="s">
        <v>192</v>
      </c>
      <c r="M48" t="s">
        <v>191</v>
      </c>
    </row>
    <row r="49" spans="1:13" x14ac:dyDescent="0.25">
      <c r="A49" s="63" t="s">
        <v>190</v>
      </c>
      <c r="B49" s="64" t="s">
        <v>189</v>
      </c>
      <c r="C49" s="111" t="s">
        <v>190</v>
      </c>
      <c r="D49" s="112" t="s">
        <v>189</v>
      </c>
      <c r="E49" s="113">
        <v>8856000</v>
      </c>
      <c r="F49" s="113">
        <v>3020000</v>
      </c>
      <c r="G49" s="112">
        <v>0</v>
      </c>
      <c r="H49" s="113">
        <v>11876000</v>
      </c>
      <c r="I49" s="113">
        <v>6698705</v>
      </c>
      <c r="J49" s="1"/>
      <c r="K49" s="8" t="s">
        <v>29</v>
      </c>
      <c r="L49" t="s">
        <v>190</v>
      </c>
      <c r="M49" t="s">
        <v>189</v>
      </c>
    </row>
    <row r="50" spans="1:13" x14ac:dyDescent="0.25">
      <c r="A50" s="63" t="s">
        <v>188</v>
      </c>
      <c r="B50" s="64" t="s">
        <v>187</v>
      </c>
      <c r="C50" s="111" t="s">
        <v>188</v>
      </c>
      <c r="D50" s="112" t="s">
        <v>187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"/>
      <c r="K50" s="8" t="s">
        <v>29</v>
      </c>
      <c r="L50" t="s">
        <v>188</v>
      </c>
      <c r="M50" t="s">
        <v>187</v>
      </c>
    </row>
    <row r="51" spans="1:13" x14ac:dyDescent="0.25">
      <c r="A51" s="63" t="s">
        <v>186</v>
      </c>
      <c r="B51" s="64" t="s">
        <v>185</v>
      </c>
      <c r="C51" s="111" t="s">
        <v>186</v>
      </c>
      <c r="D51" s="112" t="s">
        <v>185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"/>
      <c r="K51" s="8" t="s">
        <v>29</v>
      </c>
      <c r="L51" t="s">
        <v>186</v>
      </c>
      <c r="M51" t="s">
        <v>185</v>
      </c>
    </row>
    <row r="52" spans="1:13" x14ac:dyDescent="0.25">
      <c r="A52" s="63" t="s">
        <v>184</v>
      </c>
      <c r="B52" s="64" t="s">
        <v>122</v>
      </c>
      <c r="C52" s="111" t="s">
        <v>184</v>
      </c>
      <c r="D52" s="112" t="s">
        <v>122</v>
      </c>
      <c r="E52" s="113">
        <v>340896135.31</v>
      </c>
      <c r="F52" s="113">
        <v>43910430.759999998</v>
      </c>
      <c r="G52" s="112">
        <v>0</v>
      </c>
      <c r="H52" s="113">
        <v>384806566.06999999</v>
      </c>
      <c r="I52" s="113">
        <v>259118046.34</v>
      </c>
      <c r="J52" s="1"/>
      <c r="K52" s="8" t="s">
        <v>29</v>
      </c>
      <c r="L52" t="s">
        <v>184</v>
      </c>
      <c r="M52" t="s">
        <v>122</v>
      </c>
    </row>
    <row r="53" spans="1:13" x14ac:dyDescent="0.25">
      <c r="A53" s="63" t="s">
        <v>183</v>
      </c>
      <c r="B53" s="64" t="s">
        <v>182</v>
      </c>
      <c r="C53" s="111" t="s">
        <v>183</v>
      </c>
      <c r="D53" s="112" t="s">
        <v>182</v>
      </c>
      <c r="E53" s="113">
        <v>148807680.72</v>
      </c>
      <c r="F53" s="113">
        <v>45526384.899999999</v>
      </c>
      <c r="G53" s="113">
        <v>14916927.970000001</v>
      </c>
      <c r="H53" s="113">
        <v>179417137.65000001</v>
      </c>
      <c r="I53" s="113">
        <v>79043980.900000006</v>
      </c>
      <c r="J53" s="1"/>
      <c r="K53" s="8" t="s">
        <v>29</v>
      </c>
      <c r="L53" t="s">
        <v>183</v>
      </c>
      <c r="M53" t="s">
        <v>182</v>
      </c>
    </row>
    <row r="54" spans="1:13" x14ac:dyDescent="0.25">
      <c r="A54" s="63" t="s">
        <v>181</v>
      </c>
      <c r="B54" s="64" t="s">
        <v>180</v>
      </c>
      <c r="C54" s="111" t="s">
        <v>181</v>
      </c>
      <c r="D54" s="112" t="s">
        <v>180</v>
      </c>
      <c r="E54" s="113">
        <v>29900000</v>
      </c>
      <c r="F54" s="113">
        <v>18270360</v>
      </c>
      <c r="G54" s="113">
        <v>16642100</v>
      </c>
      <c r="H54" s="113">
        <v>31528260</v>
      </c>
      <c r="I54" s="113">
        <v>12887336</v>
      </c>
      <c r="J54" s="1"/>
      <c r="K54" s="8" t="s">
        <v>29</v>
      </c>
      <c r="L54" t="s">
        <v>181</v>
      </c>
      <c r="M54" t="s">
        <v>180</v>
      </c>
    </row>
    <row r="55" spans="1:13" x14ac:dyDescent="0.25">
      <c r="A55" s="63" t="s">
        <v>179</v>
      </c>
      <c r="B55" s="64" t="s">
        <v>178</v>
      </c>
      <c r="C55" s="111" t="s">
        <v>179</v>
      </c>
      <c r="D55" s="112" t="s">
        <v>178</v>
      </c>
      <c r="E55" s="113">
        <v>4900000</v>
      </c>
      <c r="F55" s="112">
        <v>0</v>
      </c>
      <c r="G55" s="112">
        <v>0</v>
      </c>
      <c r="H55" s="113">
        <v>4900000</v>
      </c>
      <c r="I55" s="113">
        <v>4680061.3899999997</v>
      </c>
      <c r="J55" s="1"/>
      <c r="K55" s="8" t="s">
        <v>29</v>
      </c>
      <c r="L55" t="s">
        <v>179</v>
      </c>
      <c r="M55" t="s">
        <v>178</v>
      </c>
    </row>
    <row r="56" spans="1:13" x14ac:dyDescent="0.25">
      <c r="A56" s="63" t="s">
        <v>177</v>
      </c>
      <c r="B56" s="64" t="s">
        <v>176</v>
      </c>
      <c r="C56" s="111" t="s">
        <v>177</v>
      </c>
      <c r="D56" s="112" t="s">
        <v>176</v>
      </c>
      <c r="E56" s="113">
        <v>38329196.600000001</v>
      </c>
      <c r="F56" s="113">
        <v>301724836.18000001</v>
      </c>
      <c r="G56" s="113">
        <v>1500000</v>
      </c>
      <c r="H56" s="113">
        <v>338554032.77999997</v>
      </c>
      <c r="I56" s="113">
        <v>52844204</v>
      </c>
      <c r="J56" s="1"/>
      <c r="K56" s="8" t="s">
        <v>29</v>
      </c>
      <c r="L56" t="s">
        <v>177</v>
      </c>
      <c r="M56" t="s">
        <v>176</v>
      </c>
    </row>
    <row r="57" spans="1:13" x14ac:dyDescent="0.25">
      <c r="A57" t="s">
        <v>498</v>
      </c>
      <c r="B57" t="s">
        <v>499</v>
      </c>
      <c r="C57" s="111" t="s">
        <v>498</v>
      </c>
      <c r="D57" s="112" t="s">
        <v>499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"/>
      <c r="K57" s="8" t="s">
        <v>29</v>
      </c>
      <c r="L57" t="s">
        <v>498</v>
      </c>
      <c r="M57" t="s">
        <v>499</v>
      </c>
    </row>
    <row r="58" spans="1:13" x14ac:dyDescent="0.25">
      <c r="A58" s="63" t="s">
        <v>175</v>
      </c>
      <c r="B58" s="64" t="s">
        <v>174</v>
      </c>
      <c r="C58" s="111" t="s">
        <v>175</v>
      </c>
      <c r="D58" s="112" t="s">
        <v>174</v>
      </c>
      <c r="E58" s="113">
        <v>100000</v>
      </c>
      <c r="F58" s="113">
        <v>1165000</v>
      </c>
      <c r="G58" s="113">
        <v>0</v>
      </c>
      <c r="H58" s="113">
        <v>1265000</v>
      </c>
      <c r="I58" s="113">
        <v>0</v>
      </c>
      <c r="J58" s="1"/>
      <c r="K58" s="8" t="s">
        <v>29</v>
      </c>
      <c r="L58" t="s">
        <v>175</v>
      </c>
      <c r="M58" t="s">
        <v>174</v>
      </c>
    </row>
    <row r="59" spans="1:13" x14ac:dyDescent="0.25">
      <c r="A59" s="63" t="s">
        <v>173</v>
      </c>
      <c r="B59" s="64" t="s">
        <v>164</v>
      </c>
      <c r="C59" s="111" t="s">
        <v>173</v>
      </c>
      <c r="D59" s="112" t="s">
        <v>164</v>
      </c>
      <c r="E59" s="113">
        <v>158920000</v>
      </c>
      <c r="F59" s="113">
        <v>106986429.61</v>
      </c>
      <c r="G59" s="112">
        <v>1200000</v>
      </c>
      <c r="H59" s="113">
        <v>264706429.61000001</v>
      </c>
      <c r="I59" s="113">
        <v>43588841.840000004</v>
      </c>
      <c r="J59" s="1"/>
      <c r="K59" s="8" t="s">
        <v>29</v>
      </c>
      <c r="L59" t="s">
        <v>173</v>
      </c>
      <c r="M59" t="s">
        <v>164</v>
      </c>
    </row>
    <row r="60" spans="1:13" x14ac:dyDescent="0.25">
      <c r="A60" s="63" t="s">
        <v>172</v>
      </c>
      <c r="B60" s="64" t="s">
        <v>171</v>
      </c>
      <c r="C60" s="111" t="s">
        <v>172</v>
      </c>
      <c r="D60" s="112" t="s">
        <v>171</v>
      </c>
      <c r="E60" s="113">
        <v>108518125.04000001</v>
      </c>
      <c r="F60" s="113">
        <v>105445344.98999999</v>
      </c>
      <c r="G60" s="112">
        <v>3000000</v>
      </c>
      <c r="H60" s="113">
        <v>210963470.03</v>
      </c>
      <c r="I60" s="113">
        <v>54131874.25</v>
      </c>
      <c r="J60" s="1"/>
      <c r="K60" s="8" t="s">
        <v>29</v>
      </c>
      <c r="L60" t="s">
        <v>172</v>
      </c>
      <c r="M60" t="s">
        <v>171</v>
      </c>
    </row>
    <row r="61" spans="1:13" x14ac:dyDescent="0.25">
      <c r="A61" s="63" t="s">
        <v>170</v>
      </c>
      <c r="B61" s="64" t="s">
        <v>164</v>
      </c>
      <c r="C61" s="111" t="s">
        <v>170</v>
      </c>
      <c r="D61" s="112" t="s">
        <v>473</v>
      </c>
      <c r="E61" s="113">
        <v>3075000</v>
      </c>
      <c r="F61" s="113">
        <v>0</v>
      </c>
      <c r="G61" s="113">
        <v>0</v>
      </c>
      <c r="H61" s="113">
        <v>3075000</v>
      </c>
      <c r="I61" s="113">
        <v>139932.14000000001</v>
      </c>
      <c r="J61" s="1"/>
      <c r="K61" s="8" t="s">
        <v>29</v>
      </c>
      <c r="L61" t="s">
        <v>170</v>
      </c>
      <c r="M61" t="s">
        <v>473</v>
      </c>
    </row>
    <row r="62" spans="1:13" x14ac:dyDescent="0.25">
      <c r="A62" s="63" t="s">
        <v>169</v>
      </c>
      <c r="B62" s="64" t="s">
        <v>168</v>
      </c>
      <c r="C62" s="111" t="s">
        <v>169</v>
      </c>
      <c r="D62" s="112" t="s">
        <v>168</v>
      </c>
      <c r="E62" s="113">
        <v>39401000</v>
      </c>
      <c r="F62" s="113">
        <v>12084080.48</v>
      </c>
      <c r="G62" s="113">
        <v>400000</v>
      </c>
      <c r="H62" s="113">
        <v>51085080.479999997</v>
      </c>
      <c r="I62" s="113">
        <v>7115810.0700000003</v>
      </c>
      <c r="J62" s="1"/>
      <c r="K62" s="8" t="s">
        <v>29</v>
      </c>
      <c r="L62" t="s">
        <v>169</v>
      </c>
      <c r="M62" t="s">
        <v>168</v>
      </c>
    </row>
    <row r="63" spans="1:13" x14ac:dyDescent="0.25">
      <c r="A63" s="63" t="s">
        <v>167</v>
      </c>
      <c r="B63" s="64" t="s">
        <v>166</v>
      </c>
      <c r="C63" s="111" t="s">
        <v>167</v>
      </c>
      <c r="D63" s="112" t="s">
        <v>164</v>
      </c>
      <c r="E63" s="113">
        <v>85579116.299999997</v>
      </c>
      <c r="F63" s="113">
        <v>58086999.640000001</v>
      </c>
      <c r="G63" s="112">
        <v>21548116.300000001</v>
      </c>
      <c r="H63" s="113">
        <v>122117999.64</v>
      </c>
      <c r="I63" s="113">
        <v>14976180.279999999</v>
      </c>
      <c r="J63" s="1"/>
      <c r="K63" s="8" t="s">
        <v>29</v>
      </c>
      <c r="L63" t="s">
        <v>167</v>
      </c>
      <c r="M63" t="s">
        <v>164</v>
      </c>
    </row>
    <row r="64" spans="1:13" x14ac:dyDescent="0.25">
      <c r="A64" s="63" t="s">
        <v>165</v>
      </c>
      <c r="B64" s="64" t="s">
        <v>164</v>
      </c>
      <c r="C64" s="111" t="s">
        <v>165</v>
      </c>
      <c r="D64" s="112" t="s">
        <v>164</v>
      </c>
      <c r="E64" s="113">
        <v>5820000</v>
      </c>
      <c r="F64" s="113">
        <v>0</v>
      </c>
      <c r="G64" s="112">
        <v>100000</v>
      </c>
      <c r="H64" s="113">
        <v>5720000</v>
      </c>
      <c r="I64" s="113">
        <v>966261.98</v>
      </c>
      <c r="J64" s="1"/>
      <c r="K64" s="8" t="s">
        <v>29</v>
      </c>
      <c r="L64" t="s">
        <v>165</v>
      </c>
      <c r="M64" t="s">
        <v>164</v>
      </c>
    </row>
    <row r="65" spans="1:13" x14ac:dyDescent="0.25">
      <c r="A65" s="63" t="s">
        <v>163</v>
      </c>
      <c r="B65" s="64" t="s">
        <v>162</v>
      </c>
      <c r="C65" s="111" t="s">
        <v>163</v>
      </c>
      <c r="D65" s="112" t="s">
        <v>162</v>
      </c>
      <c r="E65" s="112">
        <v>0</v>
      </c>
      <c r="F65" s="113">
        <v>0</v>
      </c>
      <c r="G65" s="112">
        <v>0</v>
      </c>
      <c r="H65" s="113">
        <v>0</v>
      </c>
      <c r="I65" s="112">
        <v>0</v>
      </c>
      <c r="J65" s="1"/>
      <c r="K65" s="8" t="s">
        <v>29</v>
      </c>
      <c r="L65" t="s">
        <v>163</v>
      </c>
      <c r="M65" t="s">
        <v>162</v>
      </c>
    </row>
    <row r="66" spans="1:13" x14ac:dyDescent="0.25">
      <c r="A66" s="63" t="s">
        <v>161</v>
      </c>
      <c r="B66" s="64" t="s">
        <v>160</v>
      </c>
      <c r="C66" s="111" t="s">
        <v>161</v>
      </c>
      <c r="D66" s="112" t="s">
        <v>160</v>
      </c>
      <c r="E66" s="113">
        <v>73000000</v>
      </c>
      <c r="F66" s="113">
        <v>0</v>
      </c>
      <c r="G66" s="112">
        <v>0</v>
      </c>
      <c r="H66" s="113">
        <v>73000000</v>
      </c>
      <c r="I66" s="113">
        <v>91220.39</v>
      </c>
      <c r="J66" s="1"/>
      <c r="K66" s="8" t="s">
        <v>29</v>
      </c>
      <c r="L66" t="s">
        <v>161</v>
      </c>
      <c r="M66" t="s">
        <v>160</v>
      </c>
    </row>
    <row r="67" spans="1:13" x14ac:dyDescent="0.25">
      <c r="A67" s="63" t="s">
        <v>159</v>
      </c>
      <c r="B67" s="64" t="s">
        <v>158</v>
      </c>
      <c r="C67" s="111" t="s">
        <v>159</v>
      </c>
      <c r="D67" s="112" t="s">
        <v>158</v>
      </c>
      <c r="E67" s="112">
        <v>0</v>
      </c>
      <c r="F67" s="112">
        <v>0</v>
      </c>
      <c r="G67" s="112">
        <v>0</v>
      </c>
      <c r="H67" s="112">
        <v>0</v>
      </c>
      <c r="I67" s="112">
        <v>0</v>
      </c>
      <c r="J67" s="1"/>
      <c r="K67" s="8" t="s">
        <v>29</v>
      </c>
      <c r="L67" t="s">
        <v>159</v>
      </c>
      <c r="M67" t="s">
        <v>158</v>
      </c>
    </row>
    <row r="68" spans="1:13" x14ac:dyDescent="0.25">
      <c r="A68" s="63" t="s">
        <v>157</v>
      </c>
      <c r="B68" s="64" t="s">
        <v>156</v>
      </c>
      <c r="C68" s="111" t="s">
        <v>157</v>
      </c>
      <c r="D68" s="112" t="s">
        <v>156</v>
      </c>
      <c r="E68" s="113">
        <v>2650000</v>
      </c>
      <c r="F68" s="112">
        <v>0</v>
      </c>
      <c r="G68" s="112">
        <v>0</v>
      </c>
      <c r="H68" s="113">
        <v>2650000</v>
      </c>
      <c r="I68" s="113">
        <v>1545209.12</v>
      </c>
      <c r="J68" s="1"/>
      <c r="K68" s="8" t="s">
        <v>29</v>
      </c>
      <c r="L68" t="s">
        <v>157</v>
      </c>
      <c r="M68" t="s">
        <v>156</v>
      </c>
    </row>
    <row r="69" spans="1:13" x14ac:dyDescent="0.25">
      <c r="A69" s="63" t="s">
        <v>155</v>
      </c>
      <c r="B69" s="64" t="s">
        <v>154</v>
      </c>
      <c r="C69" s="111" t="s">
        <v>155</v>
      </c>
      <c r="D69" s="112" t="s">
        <v>154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"/>
      <c r="K69" s="8" t="s">
        <v>29</v>
      </c>
      <c r="L69" t="s">
        <v>155</v>
      </c>
      <c r="M69" t="s">
        <v>154</v>
      </c>
    </row>
    <row r="70" spans="1:13" x14ac:dyDescent="0.25">
      <c r="A70" s="63" t="s">
        <v>153</v>
      </c>
      <c r="B70" s="64" t="s">
        <v>152</v>
      </c>
      <c r="C70" s="111" t="s">
        <v>153</v>
      </c>
      <c r="D70" s="112" t="s">
        <v>152</v>
      </c>
      <c r="E70" s="113">
        <v>122791333.8</v>
      </c>
      <c r="F70" s="113">
        <v>173468999.05000001</v>
      </c>
      <c r="G70" s="113">
        <v>0</v>
      </c>
      <c r="H70" s="113">
        <v>296260332.85000002</v>
      </c>
      <c r="I70" s="113">
        <v>76626313.040000007</v>
      </c>
      <c r="J70" s="1"/>
      <c r="K70" s="8" t="s">
        <v>29</v>
      </c>
      <c r="L70" t="s">
        <v>153</v>
      </c>
      <c r="M70" t="s">
        <v>152</v>
      </c>
    </row>
    <row r="71" spans="1:13" x14ac:dyDescent="0.25">
      <c r="A71" s="63" t="s">
        <v>151</v>
      </c>
      <c r="B71" s="64" t="s">
        <v>150</v>
      </c>
      <c r="C71" s="111" t="s">
        <v>151</v>
      </c>
      <c r="D71" s="112" t="s">
        <v>150</v>
      </c>
      <c r="E71" s="113">
        <v>15742996.5</v>
      </c>
      <c r="F71" s="113">
        <v>5969899.2999999998</v>
      </c>
      <c r="G71" s="112">
        <v>1213000</v>
      </c>
      <c r="H71" s="113">
        <v>20499895.800000001</v>
      </c>
      <c r="I71" s="112">
        <v>8654976.4900000002</v>
      </c>
      <c r="J71" s="1"/>
      <c r="K71" s="8" t="s">
        <v>29</v>
      </c>
      <c r="L71" t="s">
        <v>151</v>
      </c>
      <c r="M71" t="s">
        <v>150</v>
      </c>
    </row>
    <row r="72" spans="1:13" x14ac:dyDescent="0.25">
      <c r="A72" s="63" t="s">
        <v>149</v>
      </c>
      <c r="B72" s="64" t="s">
        <v>148</v>
      </c>
      <c r="C72" s="111" t="s">
        <v>149</v>
      </c>
      <c r="D72" s="112" t="s">
        <v>148</v>
      </c>
      <c r="E72" s="113">
        <v>39479038.780000001</v>
      </c>
      <c r="F72" s="113">
        <v>7742227.9699999997</v>
      </c>
      <c r="G72" s="113">
        <v>10370500</v>
      </c>
      <c r="H72" s="113">
        <v>36850766.75</v>
      </c>
      <c r="I72" s="113">
        <v>4663308.33</v>
      </c>
      <c r="J72" s="1"/>
      <c r="K72" s="8" t="s">
        <v>29</v>
      </c>
      <c r="L72" t="s">
        <v>149</v>
      </c>
      <c r="M72" t="s">
        <v>148</v>
      </c>
    </row>
    <row r="73" spans="1:13" x14ac:dyDescent="0.25">
      <c r="A73" s="63" t="s">
        <v>147</v>
      </c>
      <c r="B73" s="64" t="s">
        <v>146</v>
      </c>
      <c r="C73" s="111" t="s">
        <v>147</v>
      </c>
      <c r="D73" s="112" t="s">
        <v>146</v>
      </c>
      <c r="E73" s="113">
        <v>36280000</v>
      </c>
      <c r="F73" s="113">
        <v>22021200</v>
      </c>
      <c r="G73" s="112">
        <v>0</v>
      </c>
      <c r="H73" s="113">
        <v>58301200</v>
      </c>
      <c r="I73" s="113">
        <v>30352504.370000001</v>
      </c>
      <c r="J73" s="1"/>
      <c r="K73" s="8" t="s">
        <v>29</v>
      </c>
      <c r="L73" t="s">
        <v>147</v>
      </c>
      <c r="M73" t="s">
        <v>146</v>
      </c>
    </row>
    <row r="74" spans="1:13" x14ac:dyDescent="0.25">
      <c r="A74" s="63" t="s">
        <v>145</v>
      </c>
      <c r="B74" s="64" t="s">
        <v>144</v>
      </c>
      <c r="C74" s="111" t="s">
        <v>145</v>
      </c>
      <c r="D74" s="112" t="s">
        <v>144</v>
      </c>
      <c r="E74" s="113">
        <v>9000000</v>
      </c>
      <c r="F74" s="113">
        <v>17000000</v>
      </c>
      <c r="G74" s="112">
        <v>0</v>
      </c>
      <c r="H74" s="113">
        <v>26000000</v>
      </c>
      <c r="I74" s="113">
        <v>200000</v>
      </c>
      <c r="J74" s="1"/>
      <c r="K74" s="8" t="s">
        <v>29</v>
      </c>
      <c r="L74" t="s">
        <v>145</v>
      </c>
      <c r="M74" t="s">
        <v>144</v>
      </c>
    </row>
    <row r="75" spans="1:13" x14ac:dyDescent="0.25">
      <c r="A75" s="63" t="s">
        <v>143</v>
      </c>
      <c r="B75" s="64" t="s">
        <v>142</v>
      </c>
      <c r="C75" s="111" t="s">
        <v>143</v>
      </c>
      <c r="D75" s="112" t="s">
        <v>142</v>
      </c>
      <c r="E75" s="113">
        <v>2100000</v>
      </c>
      <c r="F75" s="112">
        <v>100000</v>
      </c>
      <c r="G75" s="112">
        <v>1000000</v>
      </c>
      <c r="H75" s="113">
        <v>1200000</v>
      </c>
      <c r="I75" s="112">
        <v>699960.15</v>
      </c>
      <c r="J75" s="1"/>
      <c r="K75" s="8" t="s">
        <v>29</v>
      </c>
      <c r="L75" t="s">
        <v>143</v>
      </c>
      <c r="M75" t="s">
        <v>142</v>
      </c>
    </row>
    <row r="76" spans="1:13" x14ac:dyDescent="0.25">
      <c r="A76" s="63" t="s">
        <v>141</v>
      </c>
      <c r="B76" s="64" t="s">
        <v>140</v>
      </c>
      <c r="C76" s="111" t="s">
        <v>141</v>
      </c>
      <c r="D76" s="112" t="s">
        <v>140</v>
      </c>
      <c r="E76" s="113">
        <v>95570000</v>
      </c>
      <c r="F76" s="113">
        <v>80866169.519999996</v>
      </c>
      <c r="G76" s="112">
        <v>0</v>
      </c>
      <c r="H76" s="113">
        <v>176436169.52000001</v>
      </c>
      <c r="I76" s="113">
        <v>31113902.609999999</v>
      </c>
      <c r="J76" s="1"/>
      <c r="K76" s="8" t="s">
        <v>29</v>
      </c>
      <c r="L76" t="s">
        <v>141</v>
      </c>
      <c r="M76" t="s">
        <v>140</v>
      </c>
    </row>
    <row r="77" spans="1:13" x14ac:dyDescent="0.25">
      <c r="A77" s="63" t="s">
        <v>139</v>
      </c>
      <c r="B77" s="64" t="s">
        <v>138</v>
      </c>
      <c r="C77" s="111" t="s">
        <v>139</v>
      </c>
      <c r="D77" s="112" t="s">
        <v>138</v>
      </c>
      <c r="E77" s="113">
        <v>376198123.57999998</v>
      </c>
      <c r="F77" s="113">
        <v>603111879.45000005</v>
      </c>
      <c r="G77" s="113">
        <v>73650000</v>
      </c>
      <c r="H77" s="113">
        <v>905660003.02999997</v>
      </c>
      <c r="I77" s="113">
        <v>157710811.28999999</v>
      </c>
      <c r="J77" s="1"/>
      <c r="K77" s="8" t="s">
        <v>29</v>
      </c>
      <c r="L77" t="s">
        <v>139</v>
      </c>
      <c r="M77" t="s">
        <v>138</v>
      </c>
    </row>
    <row r="78" spans="1:13" x14ac:dyDescent="0.25">
      <c r="A78" s="63" t="s">
        <v>137</v>
      </c>
      <c r="B78" s="64" t="s">
        <v>136</v>
      </c>
      <c r="C78" s="111" t="s">
        <v>137</v>
      </c>
      <c r="D78" s="112" t="s">
        <v>136</v>
      </c>
      <c r="E78" s="113">
        <v>16250000</v>
      </c>
      <c r="F78" s="113">
        <v>21792424.800000001</v>
      </c>
      <c r="G78" s="112">
        <v>0</v>
      </c>
      <c r="H78" s="113">
        <v>38042424.799999997</v>
      </c>
      <c r="I78" s="113">
        <v>8888690.0800000001</v>
      </c>
      <c r="J78" s="1"/>
      <c r="K78" s="8" t="s">
        <v>29</v>
      </c>
      <c r="L78" t="s">
        <v>137</v>
      </c>
      <c r="M78" t="s">
        <v>136</v>
      </c>
    </row>
    <row r="79" spans="1:13" x14ac:dyDescent="0.25">
      <c r="A79" s="63" t="s">
        <v>135</v>
      </c>
      <c r="B79" s="64" t="s">
        <v>134</v>
      </c>
      <c r="C79" s="111" t="s">
        <v>135</v>
      </c>
      <c r="D79" s="112" t="s">
        <v>134</v>
      </c>
      <c r="E79" s="113">
        <v>15475500</v>
      </c>
      <c r="F79" s="113">
        <v>33928950</v>
      </c>
      <c r="G79" s="113">
        <v>6878950</v>
      </c>
      <c r="H79" s="113">
        <v>42525500</v>
      </c>
      <c r="I79" s="113">
        <v>3347806.76</v>
      </c>
      <c r="J79" s="1"/>
      <c r="K79" s="8" t="s">
        <v>29</v>
      </c>
      <c r="L79" t="s">
        <v>135</v>
      </c>
      <c r="M79" t="s">
        <v>134</v>
      </c>
    </row>
    <row r="80" spans="1:13" x14ac:dyDescent="0.25">
      <c r="A80" s="63" t="s">
        <v>133</v>
      </c>
      <c r="B80" s="64" t="s">
        <v>132</v>
      </c>
      <c r="C80" s="111" t="s">
        <v>133</v>
      </c>
      <c r="D80" s="112" t="s">
        <v>132</v>
      </c>
      <c r="E80" s="113">
        <v>1695000</v>
      </c>
      <c r="F80" s="113">
        <v>100000</v>
      </c>
      <c r="G80" s="112">
        <v>0</v>
      </c>
      <c r="H80" s="113">
        <v>1795000</v>
      </c>
      <c r="I80" s="113">
        <v>0</v>
      </c>
      <c r="J80" s="1"/>
      <c r="K80" s="8" t="s">
        <v>29</v>
      </c>
      <c r="L80" t="s">
        <v>133</v>
      </c>
      <c r="M80" t="s">
        <v>132</v>
      </c>
    </row>
    <row r="81" spans="1:13" x14ac:dyDescent="0.25">
      <c r="A81" s="63" t="s">
        <v>131</v>
      </c>
      <c r="B81" s="64" t="s">
        <v>130</v>
      </c>
      <c r="C81" s="111" t="s">
        <v>131</v>
      </c>
      <c r="D81" s="112" t="s">
        <v>130</v>
      </c>
      <c r="E81" s="113">
        <v>101166190.27</v>
      </c>
      <c r="F81" s="113">
        <v>64401067</v>
      </c>
      <c r="G81" s="113">
        <v>10200000</v>
      </c>
      <c r="H81" s="113">
        <v>155367257.27000001</v>
      </c>
      <c r="I81" s="113">
        <v>78145152.760000005</v>
      </c>
      <c r="J81" s="1"/>
      <c r="K81" s="8" t="s">
        <v>29</v>
      </c>
      <c r="L81" t="s">
        <v>131</v>
      </c>
      <c r="M81" t="s">
        <v>130</v>
      </c>
    </row>
    <row r="82" spans="1:13" x14ac:dyDescent="0.25">
      <c r="A82" s="63" t="s">
        <v>129</v>
      </c>
      <c r="B82" s="64" t="s">
        <v>128</v>
      </c>
      <c r="C82" s="111" t="s">
        <v>129</v>
      </c>
      <c r="D82" s="112" t="s">
        <v>128</v>
      </c>
      <c r="E82" s="113">
        <v>8120000</v>
      </c>
      <c r="F82" s="113">
        <v>8950000</v>
      </c>
      <c r="G82" s="113">
        <v>0</v>
      </c>
      <c r="H82" s="113">
        <v>17070000</v>
      </c>
      <c r="I82" s="113">
        <v>746279.16</v>
      </c>
      <c r="J82" s="1"/>
      <c r="K82" s="8" t="s">
        <v>29</v>
      </c>
      <c r="L82" t="s">
        <v>129</v>
      </c>
      <c r="M82" t="s">
        <v>128</v>
      </c>
    </row>
    <row r="83" spans="1:13" x14ac:dyDescent="0.25">
      <c r="A83" s="63" t="s">
        <v>127</v>
      </c>
      <c r="B83" s="64" t="s">
        <v>126</v>
      </c>
      <c r="C83" s="111" t="s">
        <v>127</v>
      </c>
      <c r="D83" s="112" t="s">
        <v>126</v>
      </c>
      <c r="E83" s="113">
        <v>31680500</v>
      </c>
      <c r="F83" s="113">
        <v>40861086.200000003</v>
      </c>
      <c r="G83" s="113">
        <v>2025900</v>
      </c>
      <c r="H83" s="113">
        <v>70515686.200000003</v>
      </c>
      <c r="I83" s="113">
        <v>5521556.1100000003</v>
      </c>
      <c r="J83" s="1"/>
      <c r="K83" s="8" t="s">
        <v>29</v>
      </c>
      <c r="L83" t="s">
        <v>127</v>
      </c>
      <c r="M83" t="s">
        <v>126</v>
      </c>
    </row>
    <row r="84" spans="1:13" x14ac:dyDescent="0.25">
      <c r="A84" s="63" t="s">
        <v>125</v>
      </c>
      <c r="B84" s="64" t="s">
        <v>124</v>
      </c>
      <c r="C84" s="111" t="s">
        <v>125</v>
      </c>
      <c r="D84" s="112" t="s">
        <v>124</v>
      </c>
      <c r="E84" s="113">
        <v>77889000</v>
      </c>
      <c r="F84" s="113">
        <v>74374702.870000005</v>
      </c>
      <c r="G84" s="113">
        <v>300000</v>
      </c>
      <c r="H84" s="113">
        <v>151963702.87</v>
      </c>
      <c r="I84" s="113">
        <v>5512728.8200000003</v>
      </c>
      <c r="J84" s="1"/>
      <c r="K84" s="8" t="s">
        <v>29</v>
      </c>
      <c r="L84" t="s">
        <v>125</v>
      </c>
      <c r="M84" t="s">
        <v>124</v>
      </c>
    </row>
    <row r="85" spans="1:13" x14ac:dyDescent="0.25">
      <c r="A85" s="63" t="s">
        <v>123</v>
      </c>
      <c r="B85" s="64" t="s">
        <v>122</v>
      </c>
      <c r="C85" s="111" t="s">
        <v>123</v>
      </c>
      <c r="D85" s="112" t="s">
        <v>122</v>
      </c>
      <c r="E85" s="112">
        <v>0</v>
      </c>
      <c r="F85" s="112">
        <v>0</v>
      </c>
      <c r="G85" s="112">
        <v>0</v>
      </c>
      <c r="H85" s="112">
        <v>0</v>
      </c>
      <c r="I85" s="112">
        <v>0</v>
      </c>
      <c r="J85" s="1"/>
      <c r="K85" s="8" t="s">
        <v>29</v>
      </c>
      <c r="L85" t="s">
        <v>123</v>
      </c>
      <c r="M85" t="s">
        <v>122</v>
      </c>
    </row>
    <row r="86" spans="1:13" x14ac:dyDescent="0.25">
      <c r="A86" s="63" t="s">
        <v>121</v>
      </c>
      <c r="B86" s="64" t="s">
        <v>120</v>
      </c>
      <c r="C86" s="111" t="s">
        <v>121</v>
      </c>
      <c r="D86" s="112" t="s">
        <v>120</v>
      </c>
      <c r="E86" s="113">
        <v>18866197.91</v>
      </c>
      <c r="F86" s="113">
        <v>4745819.91</v>
      </c>
      <c r="G86" s="113">
        <v>0</v>
      </c>
      <c r="H86" s="113">
        <v>23612017.82</v>
      </c>
      <c r="I86" s="113">
        <v>5833352.8899999997</v>
      </c>
      <c r="J86" s="1"/>
      <c r="K86" s="8" t="s">
        <v>29</v>
      </c>
      <c r="L86" t="s">
        <v>121</v>
      </c>
      <c r="M86" t="s">
        <v>120</v>
      </c>
    </row>
    <row r="87" spans="1:13" x14ac:dyDescent="0.25">
      <c r="A87" s="63" t="s">
        <v>119</v>
      </c>
      <c r="B87" s="64" t="s">
        <v>118</v>
      </c>
      <c r="C87" s="111" t="s">
        <v>119</v>
      </c>
      <c r="D87" s="112" t="s">
        <v>118</v>
      </c>
      <c r="E87" s="113">
        <v>0</v>
      </c>
      <c r="F87" s="112">
        <v>4400000</v>
      </c>
      <c r="G87" s="112">
        <v>0</v>
      </c>
      <c r="H87" s="113">
        <v>4400000</v>
      </c>
      <c r="I87" s="112">
        <v>0</v>
      </c>
      <c r="J87" s="1"/>
      <c r="K87" s="8" t="s">
        <v>29</v>
      </c>
      <c r="L87" t="s">
        <v>119</v>
      </c>
      <c r="M87" t="s">
        <v>118</v>
      </c>
    </row>
    <row r="88" spans="1:13" x14ac:dyDescent="0.25">
      <c r="A88" s="63" t="s">
        <v>117</v>
      </c>
      <c r="B88" s="64" t="s">
        <v>116</v>
      </c>
      <c r="C88" s="111" t="s">
        <v>117</v>
      </c>
      <c r="D88" s="112" t="s">
        <v>116</v>
      </c>
      <c r="E88" s="113">
        <v>28568838.120000001</v>
      </c>
      <c r="F88" s="113">
        <v>7591566.7000000002</v>
      </c>
      <c r="G88" s="113">
        <v>4100000</v>
      </c>
      <c r="H88" s="113">
        <v>32060404.82</v>
      </c>
      <c r="I88" s="113">
        <v>10845889.35</v>
      </c>
      <c r="J88" s="1"/>
      <c r="K88" s="8" t="s">
        <v>29</v>
      </c>
      <c r="L88" t="s">
        <v>117</v>
      </c>
      <c r="M88" t="s">
        <v>116</v>
      </c>
    </row>
    <row r="89" spans="1:13" x14ac:dyDescent="0.25">
      <c r="A89" s="63" t="s">
        <v>115</v>
      </c>
      <c r="B89" s="64" t="s">
        <v>114</v>
      </c>
      <c r="C89" s="111" t="s">
        <v>115</v>
      </c>
      <c r="D89" s="112" t="s">
        <v>114</v>
      </c>
      <c r="E89" s="113">
        <v>22562600</v>
      </c>
      <c r="F89" s="113">
        <v>20902658.399999999</v>
      </c>
      <c r="G89" s="113">
        <v>746100</v>
      </c>
      <c r="H89" s="113">
        <v>42719158.399999999</v>
      </c>
      <c r="I89" s="113">
        <v>5468967.6399999997</v>
      </c>
      <c r="J89" s="1"/>
      <c r="K89" s="8" t="s">
        <v>29</v>
      </c>
      <c r="L89" t="s">
        <v>115</v>
      </c>
      <c r="M89" t="s">
        <v>114</v>
      </c>
    </row>
    <row r="90" spans="1:13" x14ac:dyDescent="0.25">
      <c r="A90" s="63" t="s">
        <v>113</v>
      </c>
      <c r="B90" s="64" t="s">
        <v>112</v>
      </c>
      <c r="C90" s="111" t="s">
        <v>113</v>
      </c>
      <c r="D90" s="112" t="s">
        <v>112</v>
      </c>
      <c r="E90" s="113">
        <v>35130087.140000001</v>
      </c>
      <c r="F90" s="113">
        <v>12847464</v>
      </c>
      <c r="G90" s="113">
        <v>10600000</v>
      </c>
      <c r="H90" s="113">
        <v>37377551.140000001</v>
      </c>
      <c r="I90" s="113">
        <v>8094841.5</v>
      </c>
      <c r="J90" s="1"/>
      <c r="K90" s="8" t="s">
        <v>29</v>
      </c>
      <c r="L90" t="s">
        <v>113</v>
      </c>
      <c r="M90" t="s">
        <v>112</v>
      </c>
    </row>
    <row r="91" spans="1:13" x14ac:dyDescent="0.25">
      <c r="A91" s="63" t="s">
        <v>111</v>
      </c>
      <c r="B91" s="64" t="s">
        <v>110</v>
      </c>
      <c r="C91" s="111" t="s">
        <v>111</v>
      </c>
      <c r="D91" s="112" t="s">
        <v>110</v>
      </c>
      <c r="E91" s="113">
        <v>49911400</v>
      </c>
      <c r="F91" s="113">
        <v>31507960.48</v>
      </c>
      <c r="G91" s="113">
        <v>13581400</v>
      </c>
      <c r="H91" s="113">
        <v>67837960.480000004</v>
      </c>
      <c r="I91" s="113">
        <v>15329685.439999999</v>
      </c>
      <c r="J91" s="1"/>
      <c r="K91" s="8" t="s">
        <v>29</v>
      </c>
      <c r="L91" t="s">
        <v>111</v>
      </c>
      <c r="M91" t="s">
        <v>110</v>
      </c>
    </row>
    <row r="92" spans="1:13" x14ac:dyDescent="0.25">
      <c r="A92" s="63" t="s">
        <v>109</v>
      </c>
      <c r="B92" s="64" t="s">
        <v>108</v>
      </c>
      <c r="C92" s="111" t="s">
        <v>109</v>
      </c>
      <c r="D92" s="112" t="s">
        <v>108</v>
      </c>
      <c r="E92" s="113">
        <v>1810000</v>
      </c>
      <c r="F92" s="113">
        <v>812000</v>
      </c>
      <c r="G92" s="112">
        <v>0</v>
      </c>
      <c r="H92" s="113">
        <v>2622000</v>
      </c>
      <c r="I92" s="113">
        <v>0</v>
      </c>
      <c r="J92" s="1"/>
      <c r="K92" s="8" t="s">
        <v>29</v>
      </c>
      <c r="L92" t="s">
        <v>109</v>
      </c>
      <c r="M92" t="s">
        <v>108</v>
      </c>
    </row>
    <row r="93" spans="1:13" x14ac:dyDescent="0.25">
      <c r="A93" s="63" t="s">
        <v>107</v>
      </c>
      <c r="B93" s="64" t="s">
        <v>106</v>
      </c>
      <c r="C93" s="111" t="s">
        <v>107</v>
      </c>
      <c r="D93" s="112" t="s">
        <v>106</v>
      </c>
      <c r="E93" s="113">
        <v>2295000</v>
      </c>
      <c r="F93" s="113">
        <v>2366500</v>
      </c>
      <c r="G93" s="113">
        <v>0</v>
      </c>
      <c r="H93" s="113">
        <v>4661500</v>
      </c>
      <c r="I93" s="113">
        <v>234687.4</v>
      </c>
      <c r="J93" s="1"/>
      <c r="K93" s="8" t="s">
        <v>29</v>
      </c>
      <c r="L93" t="s">
        <v>107</v>
      </c>
      <c r="M93" t="s">
        <v>106</v>
      </c>
    </row>
    <row r="94" spans="1:13" x14ac:dyDescent="0.25">
      <c r="A94" s="63" t="s">
        <v>105</v>
      </c>
      <c r="B94" s="64" t="s">
        <v>104</v>
      </c>
      <c r="C94" s="115" t="s">
        <v>105</v>
      </c>
      <c r="D94" s="116" t="s">
        <v>104</v>
      </c>
      <c r="E94" s="117">
        <v>0</v>
      </c>
      <c r="F94" s="116">
        <v>0</v>
      </c>
      <c r="G94" s="116">
        <v>0</v>
      </c>
      <c r="H94" s="117">
        <v>0</v>
      </c>
      <c r="I94" s="117">
        <v>0</v>
      </c>
      <c r="J94" s="1"/>
      <c r="K94" s="114" t="s">
        <v>101</v>
      </c>
      <c r="L94" t="s">
        <v>105</v>
      </c>
      <c r="M94" t="s">
        <v>104</v>
      </c>
    </row>
    <row r="95" spans="1:13" x14ac:dyDescent="0.25">
      <c r="A95" s="63" t="s">
        <v>103</v>
      </c>
      <c r="B95" s="64" t="s">
        <v>102</v>
      </c>
      <c r="C95" s="115" t="s">
        <v>103</v>
      </c>
      <c r="D95" s="116" t="s">
        <v>102</v>
      </c>
      <c r="E95" s="117">
        <v>385000000</v>
      </c>
      <c r="F95" s="116">
        <v>130869382.55</v>
      </c>
      <c r="G95" s="117">
        <v>109900000</v>
      </c>
      <c r="H95" s="117">
        <v>405969382.55000001</v>
      </c>
      <c r="I95" s="117">
        <v>301003754.81999999</v>
      </c>
      <c r="J95" s="1"/>
      <c r="K95" s="10" t="s">
        <v>101</v>
      </c>
      <c r="L95" t="s">
        <v>103</v>
      </c>
      <c r="M95" t="s">
        <v>102</v>
      </c>
    </row>
    <row r="96" spans="1:13" x14ac:dyDescent="0.25">
      <c r="A96" s="63" t="s">
        <v>100</v>
      </c>
      <c r="B96" s="64" t="s">
        <v>75</v>
      </c>
      <c r="C96" s="118" t="s">
        <v>100</v>
      </c>
      <c r="D96" s="119" t="s">
        <v>75</v>
      </c>
      <c r="E96" s="120">
        <v>142098000</v>
      </c>
      <c r="F96" s="120">
        <v>397298831.29000002</v>
      </c>
      <c r="G96" s="119">
        <v>40000000</v>
      </c>
      <c r="H96" s="120">
        <v>499396831.29000002</v>
      </c>
      <c r="I96" s="120">
        <v>17576312.82</v>
      </c>
      <c r="J96" s="1"/>
      <c r="K96" s="9" t="s">
        <v>63</v>
      </c>
      <c r="L96" t="s">
        <v>100</v>
      </c>
      <c r="M96" t="s">
        <v>75</v>
      </c>
    </row>
    <row r="97" spans="1:13" x14ac:dyDescent="0.25">
      <c r="A97" s="63" t="s">
        <v>99</v>
      </c>
      <c r="B97" s="64" t="s">
        <v>98</v>
      </c>
      <c r="C97" s="118" t="s">
        <v>99</v>
      </c>
      <c r="D97" s="119" t="s">
        <v>98</v>
      </c>
      <c r="E97" s="120">
        <v>121834610</v>
      </c>
      <c r="F97" s="120">
        <v>508693484.68000001</v>
      </c>
      <c r="G97" s="120">
        <v>0</v>
      </c>
      <c r="H97" s="120">
        <v>630528094.67999995</v>
      </c>
      <c r="I97" s="120">
        <v>76425110</v>
      </c>
      <c r="J97" s="1"/>
      <c r="K97" s="9" t="s">
        <v>63</v>
      </c>
      <c r="L97" t="s">
        <v>99</v>
      </c>
      <c r="M97" t="s">
        <v>98</v>
      </c>
    </row>
    <row r="98" spans="1:13" x14ac:dyDescent="0.25">
      <c r="A98" s="63" t="s">
        <v>97</v>
      </c>
      <c r="B98" s="64" t="s">
        <v>96</v>
      </c>
      <c r="C98" s="118" t="s">
        <v>97</v>
      </c>
      <c r="D98" s="119" t="s">
        <v>96</v>
      </c>
      <c r="E98" s="120">
        <v>18699500</v>
      </c>
      <c r="F98" s="120">
        <v>62760009.030000001</v>
      </c>
      <c r="G98" s="120">
        <v>9080000</v>
      </c>
      <c r="H98" s="120">
        <v>72379509.030000001</v>
      </c>
      <c r="I98" s="120">
        <v>1112156.01</v>
      </c>
      <c r="J98" s="1"/>
      <c r="K98" s="9" t="s">
        <v>63</v>
      </c>
      <c r="L98" t="s">
        <v>97</v>
      </c>
      <c r="M98" t="s">
        <v>96</v>
      </c>
    </row>
    <row r="99" spans="1:13" x14ac:dyDescent="0.25">
      <c r="A99" s="63" t="s">
        <v>95</v>
      </c>
      <c r="B99" s="64" t="s">
        <v>94</v>
      </c>
      <c r="C99" s="118" t="s">
        <v>95</v>
      </c>
      <c r="D99" s="119" t="s">
        <v>94</v>
      </c>
      <c r="E99" s="120">
        <v>37523045.560000002</v>
      </c>
      <c r="F99" s="120">
        <v>44037256.950000003</v>
      </c>
      <c r="G99" s="120">
        <v>7921398.6100000003</v>
      </c>
      <c r="H99" s="120">
        <v>73638903.900000006</v>
      </c>
      <c r="I99" s="120">
        <v>7678184.3399999999</v>
      </c>
      <c r="J99" s="1"/>
      <c r="K99" s="9" t="s">
        <v>63</v>
      </c>
      <c r="L99" t="s">
        <v>95</v>
      </c>
      <c r="M99" t="s">
        <v>94</v>
      </c>
    </row>
    <row r="100" spans="1:13" x14ac:dyDescent="0.25">
      <c r="A100" s="63" t="s">
        <v>93</v>
      </c>
      <c r="B100" s="64" t="s">
        <v>67</v>
      </c>
      <c r="C100" s="118" t="s">
        <v>93</v>
      </c>
      <c r="D100" s="119" t="s">
        <v>528</v>
      </c>
      <c r="E100" s="120">
        <v>129259707.78</v>
      </c>
      <c r="F100" s="120">
        <v>315467430.85000002</v>
      </c>
      <c r="G100" s="120">
        <v>34450000</v>
      </c>
      <c r="H100" s="120">
        <v>410277138.63</v>
      </c>
      <c r="I100" s="120">
        <v>8455990.9800000004</v>
      </c>
      <c r="J100" s="1"/>
      <c r="K100" s="9" t="s">
        <v>63</v>
      </c>
      <c r="L100" t="s">
        <v>93</v>
      </c>
      <c r="M100" t="s">
        <v>528</v>
      </c>
    </row>
    <row r="101" spans="1:13" x14ac:dyDescent="0.25">
      <c r="A101" s="63" t="s">
        <v>92</v>
      </c>
      <c r="B101" s="64" t="s">
        <v>91</v>
      </c>
      <c r="C101" s="118" t="s">
        <v>92</v>
      </c>
      <c r="D101" s="119" t="s">
        <v>91</v>
      </c>
      <c r="E101" s="120">
        <v>0</v>
      </c>
      <c r="F101" s="120">
        <v>188721442.59999999</v>
      </c>
      <c r="G101" s="120">
        <v>0</v>
      </c>
      <c r="H101" s="120">
        <v>188721442.59999999</v>
      </c>
      <c r="I101" s="119">
        <v>0</v>
      </c>
      <c r="J101" s="1"/>
      <c r="K101" s="9" t="s">
        <v>63</v>
      </c>
      <c r="L101" t="s">
        <v>92</v>
      </c>
      <c r="M101" t="s">
        <v>91</v>
      </c>
    </row>
    <row r="102" spans="1:13" x14ac:dyDescent="0.25">
      <c r="A102" s="63" t="s">
        <v>90</v>
      </c>
      <c r="B102" s="64" t="s">
        <v>89</v>
      </c>
      <c r="C102" s="118" t="s">
        <v>90</v>
      </c>
      <c r="D102" s="119" t="s">
        <v>89</v>
      </c>
      <c r="E102" s="120">
        <v>100000</v>
      </c>
      <c r="F102" s="120">
        <v>42887057</v>
      </c>
      <c r="G102" s="120">
        <v>0</v>
      </c>
      <c r="H102" s="120">
        <v>42987057</v>
      </c>
      <c r="I102" s="119">
        <v>12253955</v>
      </c>
      <c r="J102" s="1"/>
      <c r="K102" s="9" t="s">
        <v>63</v>
      </c>
      <c r="L102" t="s">
        <v>90</v>
      </c>
      <c r="M102" t="s">
        <v>89</v>
      </c>
    </row>
    <row r="103" spans="1:13" x14ac:dyDescent="0.25">
      <c r="A103" s="63" t="s">
        <v>88</v>
      </c>
      <c r="B103" s="64" t="s">
        <v>87</v>
      </c>
      <c r="C103" s="118" t="s">
        <v>88</v>
      </c>
      <c r="D103" s="119" t="s">
        <v>529</v>
      </c>
      <c r="E103" s="120">
        <v>223486900</v>
      </c>
      <c r="F103" s="120">
        <v>94066130.069999993</v>
      </c>
      <c r="G103" s="120">
        <v>15400000</v>
      </c>
      <c r="H103" s="120">
        <v>302153030.06999999</v>
      </c>
      <c r="I103" s="120">
        <v>43585919.310000002</v>
      </c>
      <c r="J103" s="1"/>
      <c r="K103" s="9" t="s">
        <v>63</v>
      </c>
      <c r="L103" t="s">
        <v>88</v>
      </c>
      <c r="M103" t="s">
        <v>529</v>
      </c>
    </row>
    <row r="104" spans="1:13" x14ac:dyDescent="0.25">
      <c r="A104" s="63" t="s">
        <v>86</v>
      </c>
      <c r="B104" s="64" t="s">
        <v>85</v>
      </c>
      <c r="C104" s="118" t="s">
        <v>86</v>
      </c>
      <c r="D104" s="119" t="s">
        <v>85</v>
      </c>
      <c r="E104" s="120">
        <v>300000</v>
      </c>
      <c r="F104" s="120">
        <v>3083105325.3499999</v>
      </c>
      <c r="G104" s="120">
        <v>114476000</v>
      </c>
      <c r="H104" s="120">
        <v>2968929325.3499999</v>
      </c>
      <c r="I104" s="119">
        <v>174688229.37</v>
      </c>
      <c r="J104" s="1"/>
      <c r="K104" s="9" t="s">
        <v>63</v>
      </c>
      <c r="L104" t="s">
        <v>86</v>
      </c>
      <c r="M104" t="s">
        <v>85</v>
      </c>
    </row>
    <row r="105" spans="1:13" x14ac:dyDescent="0.25">
      <c r="A105" s="63" t="s">
        <v>84</v>
      </c>
      <c r="B105" s="64" t="s">
        <v>83</v>
      </c>
      <c r="C105" s="118" t="s">
        <v>84</v>
      </c>
      <c r="D105" s="119" t="s">
        <v>83</v>
      </c>
      <c r="E105" s="120">
        <v>1489245141.5899999</v>
      </c>
      <c r="F105" s="120">
        <v>4845969486.4899998</v>
      </c>
      <c r="G105" s="120">
        <v>0</v>
      </c>
      <c r="H105" s="120">
        <v>6335214628.0799999</v>
      </c>
      <c r="I105" s="120">
        <v>811880653.13999999</v>
      </c>
      <c r="J105" s="1"/>
      <c r="K105" s="9" t="s">
        <v>63</v>
      </c>
      <c r="L105" t="s">
        <v>84</v>
      </c>
      <c r="M105" t="s">
        <v>83</v>
      </c>
    </row>
    <row r="106" spans="1:13" x14ac:dyDescent="0.25">
      <c r="A106" s="63" t="s">
        <v>500</v>
      </c>
      <c r="B106" s="64" t="s">
        <v>501</v>
      </c>
      <c r="C106" s="118" t="s">
        <v>500</v>
      </c>
      <c r="D106" s="119" t="s">
        <v>501</v>
      </c>
      <c r="E106" s="120">
        <v>100000</v>
      </c>
      <c r="F106" s="120">
        <v>0</v>
      </c>
      <c r="G106" s="120">
        <v>0</v>
      </c>
      <c r="H106" s="120">
        <v>100000</v>
      </c>
      <c r="I106" s="120">
        <v>0</v>
      </c>
      <c r="J106" s="1"/>
      <c r="K106" s="9" t="s">
        <v>63</v>
      </c>
      <c r="L106" t="s">
        <v>500</v>
      </c>
      <c r="M106" t="s">
        <v>501</v>
      </c>
    </row>
    <row r="107" spans="1:13" x14ac:dyDescent="0.25">
      <c r="A107" s="63" t="s">
        <v>82</v>
      </c>
      <c r="B107" s="64" t="s">
        <v>81</v>
      </c>
      <c r="C107" s="118" t="s">
        <v>82</v>
      </c>
      <c r="D107" s="119" t="s">
        <v>81</v>
      </c>
      <c r="E107" s="120">
        <v>922131439.04999995</v>
      </c>
      <c r="F107" s="120">
        <v>7270593642.2299995</v>
      </c>
      <c r="G107" s="120">
        <v>49754719.759999998</v>
      </c>
      <c r="H107" s="120">
        <v>8142970361.5200005</v>
      </c>
      <c r="I107" s="120">
        <v>2384697150.6900001</v>
      </c>
      <c r="J107" s="1"/>
      <c r="K107" s="9" t="s">
        <v>63</v>
      </c>
      <c r="L107" t="s">
        <v>82</v>
      </c>
      <c r="M107" t="s">
        <v>81</v>
      </c>
    </row>
    <row r="108" spans="1:13" x14ac:dyDescent="0.25">
      <c r="A108" s="63" t="s">
        <v>80</v>
      </c>
      <c r="B108" s="64" t="s">
        <v>79</v>
      </c>
      <c r="C108" s="118" t="s">
        <v>80</v>
      </c>
      <c r="D108" s="119" t="s">
        <v>79</v>
      </c>
      <c r="E108" s="120">
        <v>10100000</v>
      </c>
      <c r="F108" s="120">
        <v>1761774723.0999999</v>
      </c>
      <c r="G108" s="120">
        <v>10000000</v>
      </c>
      <c r="H108" s="120">
        <v>1761874723.0999999</v>
      </c>
      <c r="I108" s="119">
        <v>122606069.98999999</v>
      </c>
      <c r="J108" s="1"/>
      <c r="K108" s="9" t="s">
        <v>63</v>
      </c>
      <c r="L108" t="s">
        <v>80</v>
      </c>
      <c r="M108" t="s">
        <v>79</v>
      </c>
    </row>
    <row r="109" spans="1:13" x14ac:dyDescent="0.25">
      <c r="A109" s="63" t="s">
        <v>78</v>
      </c>
      <c r="B109" s="64" t="s">
        <v>77</v>
      </c>
      <c r="C109" s="118" t="s">
        <v>78</v>
      </c>
      <c r="D109" s="119" t="s">
        <v>77</v>
      </c>
      <c r="E109" s="120">
        <v>100000000</v>
      </c>
      <c r="F109" s="120">
        <v>415000000</v>
      </c>
      <c r="G109" s="120">
        <v>124401000</v>
      </c>
      <c r="H109" s="120">
        <v>390599000</v>
      </c>
      <c r="I109" s="120">
        <v>0</v>
      </c>
      <c r="J109" s="1"/>
      <c r="K109" s="9" t="s">
        <v>63</v>
      </c>
      <c r="L109" t="s">
        <v>78</v>
      </c>
      <c r="M109" t="s">
        <v>77</v>
      </c>
    </row>
    <row r="110" spans="1:13" x14ac:dyDescent="0.25">
      <c r="A110" s="63" t="s">
        <v>502</v>
      </c>
      <c r="B110" s="64" t="s">
        <v>503</v>
      </c>
      <c r="C110" s="118" t="s">
        <v>502</v>
      </c>
      <c r="D110" s="119" t="s">
        <v>503</v>
      </c>
      <c r="E110" s="120">
        <v>0</v>
      </c>
      <c r="F110" s="120">
        <v>0</v>
      </c>
      <c r="G110" s="120">
        <v>0</v>
      </c>
      <c r="H110" s="120">
        <v>0</v>
      </c>
      <c r="I110" s="120">
        <v>0</v>
      </c>
      <c r="J110" s="1"/>
      <c r="K110" s="9" t="s">
        <v>63</v>
      </c>
      <c r="L110" t="s">
        <v>502</v>
      </c>
      <c r="M110" t="s">
        <v>503</v>
      </c>
    </row>
    <row r="111" spans="1:13" x14ac:dyDescent="0.25">
      <c r="A111" s="63" t="s">
        <v>504</v>
      </c>
      <c r="B111" s="64" t="s">
        <v>505</v>
      </c>
      <c r="C111" s="118" t="s">
        <v>504</v>
      </c>
      <c r="D111" s="119" t="s">
        <v>505</v>
      </c>
      <c r="E111" s="120">
        <v>0</v>
      </c>
      <c r="F111" s="120">
        <v>0</v>
      </c>
      <c r="G111" s="120">
        <v>0</v>
      </c>
      <c r="H111" s="120">
        <v>0</v>
      </c>
      <c r="I111" s="120">
        <v>0</v>
      </c>
      <c r="J111" s="1"/>
      <c r="K111" s="9" t="s">
        <v>63</v>
      </c>
      <c r="L111" t="s">
        <v>504</v>
      </c>
      <c r="M111" t="s">
        <v>505</v>
      </c>
    </row>
    <row r="112" spans="1:13" x14ac:dyDescent="0.25">
      <c r="A112" s="63" t="s">
        <v>506</v>
      </c>
      <c r="B112" s="64" t="s">
        <v>505</v>
      </c>
      <c r="C112" s="118" t="s">
        <v>506</v>
      </c>
      <c r="D112" s="119" t="s">
        <v>505</v>
      </c>
      <c r="E112" s="120">
        <v>0</v>
      </c>
      <c r="F112" s="120">
        <v>0</v>
      </c>
      <c r="G112" s="120">
        <v>0</v>
      </c>
      <c r="H112" s="120">
        <v>0</v>
      </c>
      <c r="I112" s="120">
        <v>0</v>
      </c>
      <c r="J112" s="1"/>
      <c r="K112" s="9" t="s">
        <v>63</v>
      </c>
      <c r="L112" t="s">
        <v>506</v>
      </c>
      <c r="M112" t="s">
        <v>505</v>
      </c>
    </row>
    <row r="113" spans="1:13" x14ac:dyDescent="0.25">
      <c r="A113" s="63" t="s">
        <v>76</v>
      </c>
      <c r="B113" s="64" t="s">
        <v>75</v>
      </c>
      <c r="C113" s="118" t="s">
        <v>76</v>
      </c>
      <c r="D113" s="119" t="s">
        <v>537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"/>
      <c r="K113" s="9" t="s">
        <v>63</v>
      </c>
      <c r="L113" t="s">
        <v>76</v>
      </c>
      <c r="M113" t="s">
        <v>537</v>
      </c>
    </row>
    <row r="114" spans="1:13" x14ac:dyDescent="0.25">
      <c r="A114" s="63" t="s">
        <v>74</v>
      </c>
      <c r="B114" s="64" t="s">
        <v>73</v>
      </c>
      <c r="C114" s="118" t="s">
        <v>74</v>
      </c>
      <c r="D114" s="119" t="s">
        <v>73</v>
      </c>
      <c r="E114" s="119">
        <v>0</v>
      </c>
      <c r="F114" s="119">
        <v>7500000</v>
      </c>
      <c r="G114" s="119">
        <v>0</v>
      </c>
      <c r="H114" s="119">
        <v>7500000</v>
      </c>
      <c r="I114" s="119">
        <v>0</v>
      </c>
      <c r="J114" s="1"/>
      <c r="K114" s="9" t="s">
        <v>63</v>
      </c>
      <c r="L114" t="s">
        <v>74</v>
      </c>
      <c r="M114" t="s">
        <v>73</v>
      </c>
    </row>
    <row r="115" spans="1:13" x14ac:dyDescent="0.25">
      <c r="A115" s="63" t="s">
        <v>72</v>
      </c>
      <c r="B115" s="64" t="s">
        <v>71</v>
      </c>
      <c r="C115" s="118" t="s">
        <v>72</v>
      </c>
      <c r="D115" s="119" t="s">
        <v>530</v>
      </c>
      <c r="E115" s="120">
        <v>71860000</v>
      </c>
      <c r="F115" s="120">
        <v>518543124.80000001</v>
      </c>
      <c r="G115" s="119">
        <v>73000000</v>
      </c>
      <c r="H115" s="120">
        <v>517403124.80000001</v>
      </c>
      <c r="I115" s="120">
        <v>25532625</v>
      </c>
      <c r="J115" s="1"/>
      <c r="K115" s="9" t="s">
        <v>63</v>
      </c>
      <c r="L115" t="s">
        <v>72</v>
      </c>
      <c r="M115" t="s">
        <v>530</v>
      </c>
    </row>
    <row r="116" spans="1:13" x14ac:dyDescent="0.25">
      <c r="A116" s="63" t="s">
        <v>70</v>
      </c>
      <c r="B116" s="64" t="s">
        <v>69</v>
      </c>
      <c r="C116" s="118" t="s">
        <v>70</v>
      </c>
      <c r="D116" s="119" t="s">
        <v>69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  <c r="J116" s="1"/>
      <c r="K116" s="9" t="s">
        <v>63</v>
      </c>
      <c r="L116" t="s">
        <v>70</v>
      </c>
      <c r="M116" t="s">
        <v>69</v>
      </c>
    </row>
    <row r="117" spans="1:13" x14ac:dyDescent="0.25">
      <c r="A117" s="63" t="s">
        <v>68</v>
      </c>
      <c r="B117" s="64" t="s">
        <v>67</v>
      </c>
      <c r="C117" s="118" t="s">
        <v>68</v>
      </c>
      <c r="D117" s="119" t="s">
        <v>67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  <c r="J117" s="1"/>
      <c r="K117" s="9" t="s">
        <v>63</v>
      </c>
      <c r="L117" t="s">
        <v>68</v>
      </c>
      <c r="M117" t="s">
        <v>67</v>
      </c>
    </row>
    <row r="118" spans="1:13" x14ac:dyDescent="0.25">
      <c r="A118" s="63" t="s">
        <v>66</v>
      </c>
      <c r="B118" s="64"/>
      <c r="C118" s="118" t="s">
        <v>66</v>
      </c>
      <c r="D118" s="119"/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"/>
      <c r="K118" s="9" t="s">
        <v>63</v>
      </c>
      <c r="L118" t="s">
        <v>66</v>
      </c>
    </row>
    <row r="119" spans="1:13" x14ac:dyDescent="0.25">
      <c r="A119" s="63" t="s">
        <v>65</v>
      </c>
      <c r="B119" s="64" t="s">
        <v>64</v>
      </c>
      <c r="C119" s="118" t="s">
        <v>65</v>
      </c>
      <c r="D119" s="119" t="s">
        <v>64</v>
      </c>
      <c r="E119" s="119">
        <v>100000</v>
      </c>
      <c r="F119" s="119">
        <v>0</v>
      </c>
      <c r="G119" s="119">
        <v>0</v>
      </c>
      <c r="H119" s="119">
        <v>100000</v>
      </c>
      <c r="I119" s="119">
        <v>0</v>
      </c>
      <c r="J119" s="1"/>
      <c r="K119" s="9" t="s">
        <v>63</v>
      </c>
      <c r="L119" t="s">
        <v>65</v>
      </c>
      <c r="M119" t="s">
        <v>64</v>
      </c>
    </row>
    <row r="120" spans="1:13" x14ac:dyDescent="0.25">
      <c r="A120" s="63" t="s">
        <v>62</v>
      </c>
      <c r="B120" s="64" t="s">
        <v>61</v>
      </c>
      <c r="C120" s="122" t="s">
        <v>62</v>
      </c>
      <c r="D120" s="123" t="s">
        <v>61</v>
      </c>
      <c r="E120" s="124">
        <v>61790910.549999997</v>
      </c>
      <c r="F120" s="124">
        <v>25551856.699999999</v>
      </c>
      <c r="G120" s="123">
        <v>0</v>
      </c>
      <c r="H120" s="124">
        <v>87342767.25</v>
      </c>
      <c r="I120" s="124">
        <v>87342767.25</v>
      </c>
      <c r="J120" s="1"/>
      <c r="K120" s="121" t="s">
        <v>14</v>
      </c>
      <c r="L120" t="s">
        <v>62</v>
      </c>
      <c r="M120" t="s">
        <v>61</v>
      </c>
    </row>
    <row r="121" spans="1:13" x14ac:dyDescent="0.25">
      <c r="A121" s="63" t="s">
        <v>60</v>
      </c>
      <c r="B121" s="64" t="s">
        <v>59</v>
      </c>
      <c r="C121" s="122" t="s">
        <v>60</v>
      </c>
      <c r="D121" s="123" t="s">
        <v>59</v>
      </c>
      <c r="E121" s="124">
        <v>381284997.14999998</v>
      </c>
      <c r="F121" s="124">
        <v>102418335.19</v>
      </c>
      <c r="G121" s="123">
        <v>0</v>
      </c>
      <c r="H121" s="124">
        <v>483703332.33999997</v>
      </c>
      <c r="I121" s="124">
        <v>483703332.33999997</v>
      </c>
      <c r="J121" s="1"/>
      <c r="K121" s="7" t="s">
        <v>14</v>
      </c>
      <c r="L121" t="s">
        <v>60</v>
      </c>
      <c r="M121" t="s">
        <v>59</v>
      </c>
    </row>
    <row r="122" spans="1:13" x14ac:dyDescent="0.25">
      <c r="A122" s="63" t="s">
        <v>58</v>
      </c>
      <c r="B122" s="64" t="s">
        <v>57</v>
      </c>
      <c r="C122" s="122" t="s">
        <v>58</v>
      </c>
      <c r="D122" s="123" t="s">
        <v>57</v>
      </c>
      <c r="E122" s="124">
        <v>617909105.48000002</v>
      </c>
      <c r="F122" s="124">
        <v>907228523.58000004</v>
      </c>
      <c r="G122" s="123">
        <v>0</v>
      </c>
      <c r="H122" s="124">
        <v>1525137629.0599999</v>
      </c>
      <c r="I122" s="124">
        <v>805137629.05999994</v>
      </c>
      <c r="J122" s="1"/>
      <c r="K122" s="7" t="s">
        <v>14</v>
      </c>
      <c r="L122" t="s">
        <v>58</v>
      </c>
      <c r="M122" t="s">
        <v>57</v>
      </c>
    </row>
    <row r="123" spans="1:13" x14ac:dyDescent="0.25">
      <c r="A123" s="63" t="s">
        <v>56</v>
      </c>
      <c r="B123" s="64" t="s">
        <v>55</v>
      </c>
      <c r="C123" s="122" t="s">
        <v>56</v>
      </c>
      <c r="D123" s="123" t="s">
        <v>55</v>
      </c>
      <c r="E123" s="124">
        <v>919051717.82000005</v>
      </c>
      <c r="F123" s="124">
        <v>199378820.22999999</v>
      </c>
      <c r="G123" s="123">
        <v>0</v>
      </c>
      <c r="H123" s="124">
        <v>1118430538.05</v>
      </c>
      <c r="I123" s="124">
        <v>1118430538.05</v>
      </c>
      <c r="J123" s="1"/>
      <c r="K123" s="7" t="s">
        <v>14</v>
      </c>
      <c r="L123" t="s">
        <v>56</v>
      </c>
      <c r="M123" t="s">
        <v>55</v>
      </c>
    </row>
    <row r="124" spans="1:13" x14ac:dyDescent="0.25">
      <c r="A124" s="63" t="s">
        <v>54</v>
      </c>
      <c r="B124" s="64" t="s">
        <v>36</v>
      </c>
      <c r="C124" s="111" t="s">
        <v>54</v>
      </c>
      <c r="D124" s="112" t="s">
        <v>36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"/>
      <c r="K124" s="8" t="s">
        <v>29</v>
      </c>
      <c r="L124" t="s">
        <v>54</v>
      </c>
      <c r="M124" t="s">
        <v>36</v>
      </c>
    </row>
    <row r="125" spans="1:13" x14ac:dyDescent="0.25">
      <c r="A125" s="63" t="s">
        <v>53</v>
      </c>
      <c r="B125" s="64" t="s">
        <v>52</v>
      </c>
      <c r="C125" s="111" t="s">
        <v>53</v>
      </c>
      <c r="D125" s="112" t="s">
        <v>52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"/>
      <c r="K125" s="8" t="s">
        <v>29</v>
      </c>
      <c r="L125" t="s">
        <v>53</v>
      </c>
      <c r="M125" t="s">
        <v>52</v>
      </c>
    </row>
    <row r="126" spans="1:13" x14ac:dyDescent="0.25">
      <c r="A126" s="63" t="s">
        <v>51</v>
      </c>
      <c r="B126" s="64" t="s">
        <v>50</v>
      </c>
      <c r="C126" s="111" t="s">
        <v>51</v>
      </c>
      <c r="D126" s="112" t="s">
        <v>50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"/>
      <c r="K126" s="8" t="s">
        <v>29</v>
      </c>
      <c r="L126" t="s">
        <v>51</v>
      </c>
      <c r="M126" t="s">
        <v>50</v>
      </c>
    </row>
    <row r="127" spans="1:13" x14ac:dyDescent="0.25">
      <c r="A127" s="63" t="s">
        <v>49</v>
      </c>
      <c r="B127" s="64" t="s">
        <v>48</v>
      </c>
      <c r="C127" s="111" t="s">
        <v>49</v>
      </c>
      <c r="D127" s="112" t="s">
        <v>48</v>
      </c>
      <c r="E127" s="113">
        <v>29276085.809999999</v>
      </c>
      <c r="F127" s="112">
        <v>0</v>
      </c>
      <c r="G127" s="112">
        <v>7500000</v>
      </c>
      <c r="H127" s="113">
        <v>21776085.809999999</v>
      </c>
      <c r="I127" s="113">
        <v>4935889.26</v>
      </c>
      <c r="J127" s="1"/>
      <c r="K127" s="8" t="s">
        <v>29</v>
      </c>
      <c r="L127" t="s">
        <v>49</v>
      </c>
      <c r="M127" t="s">
        <v>48</v>
      </c>
    </row>
    <row r="128" spans="1:13" x14ac:dyDescent="0.25">
      <c r="A128" s="63" t="s">
        <v>47</v>
      </c>
      <c r="B128" s="64" t="s">
        <v>46</v>
      </c>
      <c r="C128" s="111" t="s">
        <v>47</v>
      </c>
      <c r="D128" s="112" t="s">
        <v>46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"/>
      <c r="K128" s="8" t="s">
        <v>29</v>
      </c>
      <c r="L128" t="s">
        <v>47</v>
      </c>
      <c r="M128" t="s">
        <v>46</v>
      </c>
    </row>
    <row r="129" spans="1:14" x14ac:dyDescent="0.25">
      <c r="A129" s="63" t="s">
        <v>45</v>
      </c>
      <c r="B129" s="64" t="s">
        <v>44</v>
      </c>
      <c r="C129" s="111" t="s">
        <v>45</v>
      </c>
      <c r="D129" s="112" t="s">
        <v>44</v>
      </c>
      <c r="E129" s="113">
        <v>328487113.56999999</v>
      </c>
      <c r="F129" s="113">
        <v>42568740.520000003</v>
      </c>
      <c r="G129" s="113">
        <v>33168740.52</v>
      </c>
      <c r="H129" s="113">
        <v>337887113.56999999</v>
      </c>
      <c r="I129" s="113">
        <v>166178605.75999999</v>
      </c>
      <c r="J129" s="1"/>
      <c r="K129" s="8" t="s">
        <v>29</v>
      </c>
      <c r="L129" t="s">
        <v>45</v>
      </c>
      <c r="M129" t="s">
        <v>44</v>
      </c>
    </row>
    <row r="130" spans="1:14" x14ac:dyDescent="0.25">
      <c r="A130" s="63" t="s">
        <v>43</v>
      </c>
      <c r="B130" s="64" t="s">
        <v>42</v>
      </c>
      <c r="C130" s="111" t="s">
        <v>43</v>
      </c>
      <c r="D130" s="112" t="s">
        <v>42</v>
      </c>
      <c r="E130" s="113">
        <v>2205019.7999999998</v>
      </c>
      <c r="F130" s="112">
        <v>584308.18999999994</v>
      </c>
      <c r="G130" s="112">
        <v>0</v>
      </c>
      <c r="H130" s="113">
        <v>2789327.99</v>
      </c>
      <c r="I130" s="113">
        <v>2412834.67</v>
      </c>
      <c r="J130" s="1"/>
      <c r="K130" s="8" t="s">
        <v>29</v>
      </c>
      <c r="L130" t="s">
        <v>43</v>
      </c>
      <c r="M130" t="s">
        <v>42</v>
      </c>
    </row>
    <row r="131" spans="1:14" x14ac:dyDescent="0.25">
      <c r="A131" s="11" t="s">
        <v>549</v>
      </c>
      <c r="B131" t="s">
        <v>550</v>
      </c>
      <c r="C131" s="122" t="s">
        <v>549</v>
      </c>
      <c r="D131" s="123" t="s">
        <v>550</v>
      </c>
      <c r="E131" s="124">
        <v>0</v>
      </c>
      <c r="F131" s="123">
        <v>0</v>
      </c>
      <c r="G131" s="123">
        <v>0</v>
      </c>
      <c r="H131" s="124">
        <v>0</v>
      </c>
      <c r="I131" s="124">
        <v>0</v>
      </c>
      <c r="J131" s="1"/>
      <c r="K131" s="8"/>
      <c r="L131" s="142" t="s">
        <v>549</v>
      </c>
      <c r="M131" s="142" t="s">
        <v>550</v>
      </c>
    </row>
    <row r="132" spans="1:14" x14ac:dyDescent="0.25">
      <c r="A132" s="63" t="s">
        <v>41</v>
      </c>
      <c r="B132" s="64" t="s">
        <v>40</v>
      </c>
      <c r="C132" s="144" t="s">
        <v>41</v>
      </c>
      <c r="D132" s="123" t="s">
        <v>40</v>
      </c>
      <c r="E132" s="124">
        <v>183750.91</v>
      </c>
      <c r="F132" s="123">
        <v>106431.28</v>
      </c>
      <c r="G132" s="123">
        <v>0</v>
      </c>
      <c r="H132" s="124">
        <v>290182.19</v>
      </c>
      <c r="I132" s="123">
        <v>208158.43</v>
      </c>
      <c r="J132" s="1"/>
      <c r="K132" s="7" t="s">
        <v>14</v>
      </c>
      <c r="L132" s="143" t="s">
        <v>41</v>
      </c>
      <c r="M132" s="143" t="s">
        <v>40</v>
      </c>
    </row>
    <row r="133" spans="1:14" x14ac:dyDescent="0.25">
      <c r="A133" s="63" t="s">
        <v>39</v>
      </c>
      <c r="B133" s="64" t="s">
        <v>38</v>
      </c>
      <c r="C133" s="122" t="s">
        <v>39</v>
      </c>
      <c r="D133" s="123" t="s">
        <v>38</v>
      </c>
      <c r="E133" s="124">
        <v>0</v>
      </c>
      <c r="F133" s="123">
        <v>0</v>
      </c>
      <c r="G133" s="123">
        <v>0</v>
      </c>
      <c r="H133" s="124">
        <v>0</v>
      </c>
      <c r="I133" s="124">
        <v>0</v>
      </c>
      <c r="J133" s="1"/>
      <c r="K133" s="7" t="s">
        <v>14</v>
      </c>
      <c r="L133" t="s">
        <v>39</v>
      </c>
      <c r="M133" t="s">
        <v>38</v>
      </c>
    </row>
    <row r="134" spans="1:14" x14ac:dyDescent="0.25">
      <c r="A134" s="63" t="s">
        <v>37</v>
      </c>
      <c r="B134" s="64" t="s">
        <v>36</v>
      </c>
      <c r="C134" s="122" t="s">
        <v>37</v>
      </c>
      <c r="D134" s="123" t="s">
        <v>36</v>
      </c>
      <c r="E134" s="124">
        <v>196900000</v>
      </c>
      <c r="F134" s="123">
        <v>2000000</v>
      </c>
      <c r="G134" s="123">
        <v>0</v>
      </c>
      <c r="H134" s="124">
        <v>198900000</v>
      </c>
      <c r="I134" s="124">
        <v>128460519.15000001</v>
      </c>
      <c r="J134" s="1"/>
      <c r="K134" s="7" t="s">
        <v>14</v>
      </c>
      <c r="L134" t="s">
        <v>37</v>
      </c>
      <c r="M134" t="s">
        <v>36</v>
      </c>
    </row>
    <row r="135" spans="1:14" x14ac:dyDescent="0.25">
      <c r="A135" s="63" t="s">
        <v>552</v>
      </c>
      <c r="B135" s="137" t="s">
        <v>553</v>
      </c>
      <c r="C135" s="122" t="s">
        <v>552</v>
      </c>
      <c r="D135" s="123" t="s">
        <v>551</v>
      </c>
      <c r="E135" s="124">
        <v>0</v>
      </c>
      <c r="F135" s="123">
        <v>169300000</v>
      </c>
      <c r="G135" s="123">
        <v>0</v>
      </c>
      <c r="H135" s="124">
        <v>169300000</v>
      </c>
      <c r="I135" s="124">
        <v>109300000</v>
      </c>
      <c r="J135" s="1"/>
      <c r="K135" s="7" t="s">
        <v>14</v>
      </c>
      <c r="L135" s="142" t="s">
        <v>552</v>
      </c>
      <c r="M135" s="142" t="s">
        <v>551</v>
      </c>
      <c r="N135" s="142"/>
    </row>
    <row r="136" spans="1:14" x14ac:dyDescent="0.25">
      <c r="A136" s="63" t="s">
        <v>35</v>
      </c>
      <c r="B136" s="137" t="s">
        <v>34</v>
      </c>
      <c r="C136" s="122" t="s">
        <v>35</v>
      </c>
      <c r="D136" s="123" t="s">
        <v>34</v>
      </c>
      <c r="E136" s="123">
        <v>0</v>
      </c>
      <c r="F136" s="123">
        <v>0</v>
      </c>
      <c r="G136" s="123">
        <v>0</v>
      </c>
      <c r="H136" s="123">
        <v>0</v>
      </c>
      <c r="I136" s="123">
        <v>0</v>
      </c>
      <c r="J136" s="1"/>
      <c r="K136" s="7" t="s">
        <v>14</v>
      </c>
      <c r="L136" t="s">
        <v>35</v>
      </c>
      <c r="M136" t="s">
        <v>34</v>
      </c>
    </row>
    <row r="137" spans="1:14" x14ac:dyDescent="0.25">
      <c r="A137" s="63" t="s">
        <v>33</v>
      </c>
      <c r="B137" s="137" t="s">
        <v>32</v>
      </c>
      <c r="C137" s="111" t="s">
        <v>33</v>
      </c>
      <c r="D137" s="112" t="s">
        <v>32</v>
      </c>
      <c r="E137" s="113">
        <v>316000000</v>
      </c>
      <c r="F137" s="113">
        <v>276710133.54000002</v>
      </c>
      <c r="G137" s="113">
        <v>205400000</v>
      </c>
      <c r="H137" s="113">
        <v>387310133.54000002</v>
      </c>
      <c r="I137" s="113">
        <v>187501222.11000001</v>
      </c>
      <c r="J137" s="1"/>
      <c r="K137" s="8" t="s">
        <v>29</v>
      </c>
      <c r="L137" t="s">
        <v>33</v>
      </c>
      <c r="M137" t="s">
        <v>32</v>
      </c>
    </row>
    <row r="138" spans="1:14" x14ac:dyDescent="0.25">
      <c r="A138" s="63" t="s">
        <v>31</v>
      </c>
      <c r="B138" s="137" t="s">
        <v>30</v>
      </c>
      <c r="C138" s="111" t="s">
        <v>31</v>
      </c>
      <c r="D138" s="112" t="s">
        <v>30</v>
      </c>
      <c r="E138" s="113">
        <v>30000000</v>
      </c>
      <c r="F138" s="112">
        <v>0</v>
      </c>
      <c r="G138" s="112">
        <v>0</v>
      </c>
      <c r="H138" s="113">
        <v>30000000</v>
      </c>
      <c r="I138" s="113">
        <v>21705338.41</v>
      </c>
      <c r="J138" s="1"/>
      <c r="K138" s="8" t="s">
        <v>29</v>
      </c>
      <c r="L138" t="s">
        <v>31</v>
      </c>
      <c r="M138" t="s">
        <v>30</v>
      </c>
    </row>
    <row r="139" spans="1:14" x14ac:dyDescent="0.25">
      <c r="A139" s="63" t="s">
        <v>28</v>
      </c>
      <c r="B139" s="137" t="s">
        <v>27</v>
      </c>
      <c r="C139" s="122" t="s">
        <v>28</v>
      </c>
      <c r="D139" s="123" t="s">
        <v>27</v>
      </c>
      <c r="E139" s="123">
        <v>0</v>
      </c>
      <c r="F139" s="123">
        <v>0</v>
      </c>
      <c r="G139" s="123">
        <v>0</v>
      </c>
      <c r="H139" s="123">
        <v>0</v>
      </c>
      <c r="I139" s="123">
        <v>0</v>
      </c>
      <c r="J139" s="1"/>
      <c r="K139" s="7" t="s">
        <v>14</v>
      </c>
      <c r="L139" t="s">
        <v>28</v>
      </c>
      <c r="M139" t="s">
        <v>27</v>
      </c>
    </row>
    <row r="140" spans="1:14" x14ac:dyDescent="0.25">
      <c r="A140" s="63" t="s">
        <v>474</v>
      </c>
      <c r="B140" t="s">
        <v>475</v>
      </c>
      <c r="C140" s="122" t="s">
        <v>474</v>
      </c>
      <c r="D140" s="123" t="s">
        <v>475</v>
      </c>
      <c r="E140" s="123">
        <v>0</v>
      </c>
      <c r="F140" s="123">
        <v>0</v>
      </c>
      <c r="G140" s="123">
        <v>0</v>
      </c>
      <c r="H140" s="123">
        <v>0</v>
      </c>
      <c r="I140" s="123">
        <v>0</v>
      </c>
      <c r="J140" s="1"/>
      <c r="K140" s="7" t="s">
        <v>14</v>
      </c>
      <c r="L140" t="s">
        <v>474</v>
      </c>
      <c r="M140" t="s">
        <v>475</v>
      </c>
    </row>
    <row r="141" spans="1:14" x14ac:dyDescent="0.25">
      <c r="A141" s="63" t="s">
        <v>26</v>
      </c>
      <c r="B141" s="137" t="s">
        <v>25</v>
      </c>
      <c r="C141" s="122" t="s">
        <v>26</v>
      </c>
      <c r="D141" s="123" t="s">
        <v>25</v>
      </c>
      <c r="E141" s="124">
        <v>0</v>
      </c>
      <c r="F141" s="124">
        <v>223256601.22999999</v>
      </c>
      <c r="G141" s="124">
        <v>18000000</v>
      </c>
      <c r="H141" s="124">
        <v>205256601.22999999</v>
      </c>
      <c r="I141" s="124">
        <v>97119417.709999993</v>
      </c>
      <c r="J141" s="1"/>
      <c r="K141" s="7" t="s">
        <v>14</v>
      </c>
      <c r="L141" t="s">
        <v>26</v>
      </c>
      <c r="M141" t="s">
        <v>25</v>
      </c>
    </row>
    <row r="142" spans="1:14" x14ac:dyDescent="0.25">
      <c r="A142" s="63" t="s">
        <v>24</v>
      </c>
      <c r="B142" s="137" t="s">
        <v>23</v>
      </c>
      <c r="C142" s="122" t="s">
        <v>24</v>
      </c>
      <c r="D142" s="123" t="s">
        <v>23</v>
      </c>
      <c r="E142" s="123">
        <v>0</v>
      </c>
      <c r="F142" s="123">
        <v>0</v>
      </c>
      <c r="G142" s="123">
        <v>0</v>
      </c>
      <c r="H142" s="123">
        <v>0</v>
      </c>
      <c r="I142" s="123">
        <v>0</v>
      </c>
      <c r="J142" s="1"/>
      <c r="K142" s="7" t="s">
        <v>14</v>
      </c>
      <c r="L142" t="s">
        <v>24</v>
      </c>
      <c r="M142" t="s">
        <v>23</v>
      </c>
    </row>
    <row r="143" spans="1:14" x14ac:dyDescent="0.25">
      <c r="A143" s="63" t="s">
        <v>22</v>
      </c>
      <c r="B143" s="137" t="s">
        <v>21</v>
      </c>
      <c r="C143" s="122" t="s">
        <v>22</v>
      </c>
      <c r="D143" s="123" t="s">
        <v>21</v>
      </c>
      <c r="E143" s="123">
        <v>0</v>
      </c>
      <c r="F143" s="124">
        <v>37990.300000000003</v>
      </c>
      <c r="G143" s="123">
        <v>0</v>
      </c>
      <c r="H143" s="124">
        <v>37990.300000000003</v>
      </c>
      <c r="I143" s="123">
        <v>0</v>
      </c>
      <c r="J143" s="1"/>
      <c r="K143" s="7" t="s">
        <v>14</v>
      </c>
      <c r="L143" t="s">
        <v>22</v>
      </c>
      <c r="M143" t="s">
        <v>21</v>
      </c>
    </row>
    <row r="144" spans="1:14" x14ac:dyDescent="0.25">
      <c r="A144" s="63" t="s">
        <v>20</v>
      </c>
      <c r="B144" s="137" t="s">
        <v>19</v>
      </c>
      <c r="C144" s="122" t="s">
        <v>20</v>
      </c>
      <c r="D144" s="123" t="s">
        <v>19</v>
      </c>
      <c r="E144" s="124">
        <v>731285817.42999995</v>
      </c>
      <c r="F144" s="124">
        <v>681752731.32000005</v>
      </c>
      <c r="G144" s="124">
        <v>212137075.12</v>
      </c>
      <c r="H144" s="124">
        <v>1200901473.6300001</v>
      </c>
      <c r="I144" s="124">
        <v>648340304.99000001</v>
      </c>
      <c r="J144" s="1"/>
      <c r="K144" s="7" t="s">
        <v>14</v>
      </c>
      <c r="L144" t="s">
        <v>20</v>
      </c>
      <c r="M144" t="s">
        <v>19</v>
      </c>
    </row>
    <row r="145" spans="1:13" x14ac:dyDescent="0.25">
      <c r="A145" s="63" t="s">
        <v>18</v>
      </c>
      <c r="B145" s="64" t="s">
        <v>17</v>
      </c>
      <c r="C145" s="122" t="s">
        <v>18</v>
      </c>
      <c r="D145" s="123" t="s">
        <v>17</v>
      </c>
      <c r="E145" s="123">
        <v>0</v>
      </c>
      <c r="F145" s="123">
        <v>0</v>
      </c>
      <c r="G145" s="123">
        <v>0</v>
      </c>
      <c r="H145" s="123">
        <v>0</v>
      </c>
      <c r="I145" s="123">
        <v>0</v>
      </c>
      <c r="J145" s="1"/>
      <c r="K145" s="7" t="s">
        <v>14</v>
      </c>
      <c r="L145" t="s">
        <v>18</v>
      </c>
      <c r="M145" t="s">
        <v>17</v>
      </c>
    </row>
    <row r="146" spans="1:13" x14ac:dyDescent="0.25">
      <c r="A146" s="63" t="s">
        <v>16</v>
      </c>
      <c r="B146" s="64" t="s">
        <v>15</v>
      </c>
      <c r="C146" s="122" t="s">
        <v>16</v>
      </c>
      <c r="D146" s="123" t="s">
        <v>15</v>
      </c>
      <c r="E146" s="123">
        <v>0</v>
      </c>
      <c r="F146" s="123">
        <v>0</v>
      </c>
      <c r="G146" s="123">
        <v>0</v>
      </c>
      <c r="H146" s="123">
        <v>0</v>
      </c>
      <c r="I146" s="123">
        <v>0</v>
      </c>
      <c r="J146" s="1"/>
      <c r="K146" s="7" t="s">
        <v>14</v>
      </c>
      <c r="L146" t="s">
        <v>16</v>
      </c>
      <c r="M146" t="s">
        <v>15</v>
      </c>
    </row>
    <row r="147" spans="1:13" x14ac:dyDescent="0.25">
      <c r="A147" s="63" t="s">
        <v>13</v>
      </c>
      <c r="B147" s="64" t="s">
        <v>12</v>
      </c>
      <c r="C147" s="125" t="s">
        <v>13</v>
      </c>
      <c r="D147" s="126" t="s">
        <v>12</v>
      </c>
      <c r="E147" s="127">
        <v>0</v>
      </c>
      <c r="F147" s="126">
        <v>0</v>
      </c>
      <c r="G147" s="127">
        <v>0</v>
      </c>
      <c r="H147" s="127">
        <v>0</v>
      </c>
      <c r="I147" s="127">
        <v>0</v>
      </c>
      <c r="J147" s="1"/>
      <c r="K147" s="109" t="s">
        <v>471</v>
      </c>
      <c r="L147" t="s">
        <v>13</v>
      </c>
      <c r="M147" t="s">
        <v>12</v>
      </c>
    </row>
    <row r="148" spans="1:13" x14ac:dyDescent="0.25">
      <c r="A148" s="63" t="s">
        <v>11</v>
      </c>
      <c r="B148" s="64" t="s">
        <v>10</v>
      </c>
      <c r="C148" s="125" t="s">
        <v>11</v>
      </c>
      <c r="D148" s="126" t="s">
        <v>10</v>
      </c>
      <c r="E148" s="127">
        <v>302500000</v>
      </c>
      <c r="F148" s="127">
        <v>128740763.78</v>
      </c>
      <c r="G148" s="126">
        <v>0</v>
      </c>
      <c r="H148" s="127">
        <v>431240763.77999997</v>
      </c>
      <c r="I148" s="127">
        <v>356077002.91000003</v>
      </c>
      <c r="J148" s="1"/>
      <c r="K148" s="109" t="s">
        <v>471</v>
      </c>
      <c r="L148" t="s">
        <v>11</v>
      </c>
      <c r="M148" t="s">
        <v>10</v>
      </c>
    </row>
    <row r="149" spans="1:13" x14ac:dyDescent="0.25">
      <c r="A149" s="63" t="s">
        <v>9</v>
      </c>
      <c r="B149" s="64" t="s">
        <v>8</v>
      </c>
      <c r="C149" s="128" t="s">
        <v>9</v>
      </c>
      <c r="D149" s="129" t="s">
        <v>8</v>
      </c>
      <c r="E149" s="129">
        <v>0</v>
      </c>
      <c r="F149" s="129">
        <v>0</v>
      </c>
      <c r="G149" s="129">
        <v>0</v>
      </c>
      <c r="H149" s="129">
        <v>0</v>
      </c>
      <c r="I149" s="129">
        <v>0</v>
      </c>
      <c r="J149" s="1"/>
      <c r="K149" s="6" t="s">
        <v>1</v>
      </c>
      <c r="L149" t="s">
        <v>9</v>
      </c>
      <c r="M149" t="s">
        <v>8</v>
      </c>
    </row>
    <row r="150" spans="1:13" x14ac:dyDescent="0.25">
      <c r="A150" s="63" t="s">
        <v>7</v>
      </c>
      <c r="B150" s="64" t="s">
        <v>6</v>
      </c>
      <c r="C150" s="128" t="s">
        <v>7</v>
      </c>
      <c r="D150" s="129" t="s">
        <v>6</v>
      </c>
      <c r="E150" s="130">
        <v>0</v>
      </c>
      <c r="F150" s="130">
        <v>79219935.530000001</v>
      </c>
      <c r="G150" s="130">
        <v>0</v>
      </c>
      <c r="H150" s="130">
        <v>79219935.530000001</v>
      </c>
      <c r="I150" s="129">
        <v>0</v>
      </c>
      <c r="J150" s="1"/>
      <c r="K150" s="6" t="s">
        <v>1</v>
      </c>
      <c r="L150" t="s">
        <v>7</v>
      </c>
      <c r="M150" t="s">
        <v>6</v>
      </c>
    </row>
    <row r="151" spans="1:13" x14ac:dyDescent="0.25">
      <c r="A151" s="63" t="s">
        <v>5</v>
      </c>
      <c r="B151" s="64" t="s">
        <v>4</v>
      </c>
      <c r="C151" s="128" t="s">
        <v>5</v>
      </c>
      <c r="D151" s="129" t="s">
        <v>4</v>
      </c>
      <c r="E151" s="129">
        <v>0</v>
      </c>
      <c r="F151" s="129">
        <v>0</v>
      </c>
      <c r="G151" s="129">
        <v>0</v>
      </c>
      <c r="H151" s="129">
        <v>0</v>
      </c>
      <c r="I151" s="129">
        <v>0</v>
      </c>
      <c r="J151" s="1"/>
      <c r="K151" s="6" t="s">
        <v>1</v>
      </c>
      <c r="L151" t="s">
        <v>5</v>
      </c>
      <c r="M151" t="s">
        <v>4</v>
      </c>
    </row>
    <row r="152" spans="1:13" x14ac:dyDescent="0.25">
      <c r="A152" s="63" t="s">
        <v>3</v>
      </c>
      <c r="B152" s="64" t="s">
        <v>2</v>
      </c>
      <c r="C152" s="128" t="s">
        <v>3</v>
      </c>
      <c r="D152" s="129" t="s">
        <v>2</v>
      </c>
      <c r="E152" s="129">
        <v>0</v>
      </c>
      <c r="F152" s="129">
        <v>0</v>
      </c>
      <c r="G152" s="129">
        <v>0</v>
      </c>
      <c r="H152" s="129">
        <v>0</v>
      </c>
      <c r="I152" s="129">
        <v>0</v>
      </c>
      <c r="J152" s="1"/>
      <c r="K152" s="6" t="s">
        <v>1</v>
      </c>
      <c r="L152" t="s">
        <v>3</v>
      </c>
      <c r="M152" t="s">
        <v>2</v>
      </c>
    </row>
    <row r="153" spans="1:13" x14ac:dyDescent="0.25">
      <c r="J153" s="1"/>
      <c r="K153" s="2"/>
    </row>
    <row r="154" spans="1:13" x14ac:dyDescent="0.25">
      <c r="A154" s="131">
        <v>142</v>
      </c>
      <c r="B154" s="2"/>
      <c r="C154" s="2"/>
      <c r="D154" s="5" t="s">
        <v>0</v>
      </c>
      <c r="E154" s="4">
        <f>SUM(E4:E153)</f>
        <v>26976243604.229996</v>
      </c>
      <c r="F154" s="4">
        <f>SUM(F4:F153)</f>
        <v>33203100575.259995</v>
      </c>
      <c r="G154" s="4">
        <f>SUM(G4:G153)</f>
        <v>2057103847.2199998</v>
      </c>
      <c r="H154" s="4">
        <f>SUM(H4:H153)</f>
        <v>58122240332.270004</v>
      </c>
      <c r="I154" s="4">
        <f>SUM(I4:I153)</f>
        <v>23998717944.66</v>
      </c>
      <c r="J154" s="1"/>
      <c r="K154" s="2"/>
    </row>
    <row r="155" spans="1:13" x14ac:dyDescent="0.25">
      <c r="A155" s="2"/>
      <c r="B155" s="2"/>
      <c r="C155" s="2"/>
      <c r="D155" s="1" t="s">
        <v>325</v>
      </c>
      <c r="E155" s="3">
        <f>+E154-junio!C148</f>
        <v>0</v>
      </c>
      <c r="F155" s="3">
        <f>+F154-dic!D150</f>
        <v>0</v>
      </c>
      <c r="G155" s="3">
        <f>+G154-dic!E150</f>
        <v>0</v>
      </c>
      <c r="H155" s="3">
        <f>+H154-dic!F150</f>
        <v>0</v>
      </c>
      <c r="I155" s="3">
        <f>+I154-dic!G150</f>
        <v>0</v>
      </c>
      <c r="J155" s="1"/>
      <c r="K155" s="2"/>
    </row>
    <row r="156" spans="1:13" x14ac:dyDescent="0.25">
      <c r="A156" s="2"/>
      <c r="B156" s="2"/>
      <c r="C156" s="2"/>
      <c r="D156" s="1"/>
      <c r="E156" s="1"/>
      <c r="F156" s="1"/>
      <c r="G156" s="1"/>
      <c r="H156" s="1"/>
      <c r="I156" s="1"/>
      <c r="J156" s="1"/>
      <c r="K156" s="2"/>
    </row>
    <row r="157" spans="1:13" x14ac:dyDescent="0.25">
      <c r="A157" s="2"/>
      <c r="B157" s="2">
        <f>+F154-G154</f>
        <v>31145996728.039993</v>
      </c>
      <c r="C157" s="2"/>
      <c r="D157" s="1">
        <f>+E154+F154-G154</f>
        <v>58122240332.269989</v>
      </c>
      <c r="E157" s="1"/>
      <c r="F157" s="1"/>
      <c r="G157" s="1"/>
      <c r="H157" s="1"/>
      <c r="I157" s="1"/>
      <c r="J157" s="1"/>
      <c r="K157" s="2"/>
    </row>
    <row r="159" spans="1:13" x14ac:dyDescent="0.25">
      <c r="C159" s="11" t="s">
        <v>462</v>
      </c>
      <c r="D159" s="11"/>
      <c r="E159" s="66" t="s">
        <v>282</v>
      </c>
      <c r="F159" s="65" t="s">
        <v>281</v>
      </c>
      <c r="G159" s="65" t="s">
        <v>280</v>
      </c>
      <c r="H159" s="66" t="s">
        <v>279</v>
      </c>
      <c r="I159" s="66" t="s">
        <v>469</v>
      </c>
    </row>
    <row r="160" spans="1:13" x14ac:dyDescent="0.25">
      <c r="D160" s="61" t="s">
        <v>299</v>
      </c>
      <c r="E160" s="102">
        <f>SUM(E4:E93,E124:E131,E137:E138)</f>
        <v>20113498960.909996</v>
      </c>
      <c r="F160" s="102">
        <f t="shared" ref="F160:I160" si="0">SUM(F4:F93,F124:F131,F137:F138)</f>
        <v>10996821259.130001</v>
      </c>
      <c r="G160" s="102">
        <f t="shared" si="0"/>
        <v>1238583653.73</v>
      </c>
      <c r="H160" s="102">
        <f t="shared" si="0"/>
        <v>29871736566.310005</v>
      </c>
      <c r="I160" s="102">
        <f t="shared" si="0"/>
        <v>16177102163.300003</v>
      </c>
    </row>
    <row r="161" spans="3:9" x14ac:dyDescent="0.25">
      <c r="C161" s="61"/>
      <c r="D161" s="61" t="s">
        <v>298</v>
      </c>
      <c r="E161" s="103">
        <f>SUM(E94:E95)</f>
        <v>385000000</v>
      </c>
      <c r="F161" s="103">
        <f>SUM(F94:F95)</f>
        <v>130869382.55</v>
      </c>
      <c r="G161" s="103">
        <f>SUM(G94:G95)</f>
        <v>109900000</v>
      </c>
      <c r="H161" s="103">
        <f>SUM(H94:H95)</f>
        <v>405969382.55000001</v>
      </c>
      <c r="I161" s="103">
        <f>SUM(I94:I95)</f>
        <v>301003754.81999999</v>
      </c>
    </row>
    <row r="162" spans="3:9" x14ac:dyDescent="0.25">
      <c r="D162" s="61" t="s">
        <v>297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</row>
    <row r="163" spans="3:9" x14ac:dyDescent="0.25">
      <c r="D163" s="61" t="s">
        <v>296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</row>
    <row r="164" spans="3:9" x14ac:dyDescent="0.25">
      <c r="D164" s="61" t="s">
        <v>463</v>
      </c>
      <c r="E164" s="104">
        <v>0</v>
      </c>
      <c r="F164" s="104">
        <v>0</v>
      </c>
      <c r="G164" s="104">
        <v>0</v>
      </c>
      <c r="H164" s="104">
        <v>0</v>
      </c>
      <c r="I164" s="104">
        <v>0</v>
      </c>
    </row>
    <row r="165" spans="3:9" x14ac:dyDescent="0.25">
      <c r="D165" s="61" t="s">
        <v>464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</row>
    <row r="166" spans="3:9" x14ac:dyDescent="0.25">
      <c r="D166" s="61" t="s">
        <v>465</v>
      </c>
      <c r="E166" s="105">
        <f>SUM(E96:E119)</f>
        <v>3266838343.9799995</v>
      </c>
      <c r="F166" s="105">
        <f>SUM(F96:F119)</f>
        <v>19556417944.439999</v>
      </c>
      <c r="G166" s="105">
        <f>SUM(G96:G119)</f>
        <v>478483118.37</v>
      </c>
      <c r="H166" s="105">
        <f>SUM(H96:H119)</f>
        <v>22344773170.049999</v>
      </c>
      <c r="I166" s="105">
        <f>SUM(I96:I119)</f>
        <v>3686492356.6499996</v>
      </c>
    </row>
    <row r="167" spans="3:9" x14ac:dyDescent="0.25">
      <c r="D167" s="61" t="s">
        <v>466</v>
      </c>
      <c r="E167" s="104">
        <v>0</v>
      </c>
      <c r="F167" s="104">
        <v>0</v>
      </c>
      <c r="G167" s="104">
        <v>0</v>
      </c>
      <c r="H167" s="104">
        <v>0</v>
      </c>
      <c r="I167" s="104">
        <v>0</v>
      </c>
    </row>
    <row r="168" spans="3:9" x14ac:dyDescent="0.25">
      <c r="D168" s="61" t="s">
        <v>467</v>
      </c>
      <c r="E168" s="104">
        <v>0</v>
      </c>
      <c r="F168" s="104">
        <v>0</v>
      </c>
      <c r="G168" s="104">
        <v>0</v>
      </c>
      <c r="H168" s="104">
        <v>0</v>
      </c>
      <c r="I168" s="104">
        <v>0</v>
      </c>
    </row>
    <row r="169" spans="3:9" x14ac:dyDescent="0.25">
      <c r="D169" s="61" t="s">
        <v>468</v>
      </c>
      <c r="E169" s="104">
        <v>0</v>
      </c>
      <c r="F169" s="104">
        <v>0</v>
      </c>
      <c r="G169" s="104">
        <v>0</v>
      </c>
      <c r="H169" s="104">
        <v>0</v>
      </c>
      <c r="I169" s="104">
        <v>0</v>
      </c>
    </row>
    <row r="170" spans="3:9" x14ac:dyDescent="0.25">
      <c r="D170" s="61" t="s">
        <v>471</v>
      </c>
      <c r="E170" s="110">
        <f>+E147+E148</f>
        <v>302500000</v>
      </c>
      <c r="F170" s="110">
        <f t="shared" ref="F170:I170" si="1">+F147+F148</f>
        <v>128740763.78</v>
      </c>
      <c r="G170" s="110">
        <f t="shared" si="1"/>
        <v>0</v>
      </c>
      <c r="H170" s="110">
        <f t="shared" si="1"/>
        <v>431240763.77999997</v>
      </c>
      <c r="I170" s="110">
        <f t="shared" si="1"/>
        <v>356077002.91000003</v>
      </c>
    </row>
    <row r="171" spans="3:9" x14ac:dyDescent="0.25">
      <c r="D171" s="61" t="s">
        <v>14</v>
      </c>
      <c r="E171" s="106">
        <f>SUM(E120:E123,E131:E136,E139:E146)</f>
        <v>2908406299.3399997</v>
      </c>
      <c r="F171" s="106">
        <f t="shared" ref="F171:I171" si="2">SUM(F120:F123,F131:F136,F139:F146)</f>
        <v>2311031289.8299999</v>
      </c>
      <c r="G171" s="106">
        <f t="shared" si="2"/>
        <v>230137075.12</v>
      </c>
      <c r="H171" s="106">
        <f t="shared" si="2"/>
        <v>4989300514.0500002</v>
      </c>
      <c r="I171" s="106">
        <f t="shared" si="2"/>
        <v>3478042666.9799995</v>
      </c>
    </row>
    <row r="172" spans="3:9" x14ac:dyDescent="0.25">
      <c r="D172" s="61" t="s">
        <v>288</v>
      </c>
      <c r="E172" s="107">
        <f>SUM(E149:E152)</f>
        <v>0</v>
      </c>
      <c r="F172" s="107">
        <f t="shared" ref="F172:I172" si="3">SUM(F149:F152)</f>
        <v>79219935.530000001</v>
      </c>
      <c r="G172" s="107">
        <f t="shared" si="3"/>
        <v>0</v>
      </c>
      <c r="H172" s="107">
        <f t="shared" si="3"/>
        <v>79219935.530000001</v>
      </c>
      <c r="I172" s="107">
        <f t="shared" si="3"/>
        <v>0</v>
      </c>
    </row>
    <row r="173" spans="3:9" x14ac:dyDescent="0.25">
      <c r="E173" s="89"/>
      <c r="F173" s="89"/>
      <c r="G173" s="89"/>
      <c r="H173" s="89"/>
      <c r="I173" s="89"/>
    </row>
    <row r="174" spans="3:9" x14ac:dyDescent="0.25">
      <c r="D174" s="132" t="s">
        <v>0</v>
      </c>
      <c r="E174" s="4">
        <f>SUM(E160:E172)</f>
        <v>26976243604.229996</v>
      </c>
      <c r="F174" s="4">
        <f t="shared" ref="F174:G174" si="4">SUM(F160:F172)</f>
        <v>33203100575.259995</v>
      </c>
      <c r="G174" s="4">
        <f t="shared" si="4"/>
        <v>2057103847.2199998</v>
      </c>
      <c r="H174" s="4">
        <f>SUM(H160:H172)</f>
        <v>58122240332.270004</v>
      </c>
      <c r="I174" s="4">
        <f>SUM(I160:I172)</f>
        <v>23998717944.660004</v>
      </c>
    </row>
    <row r="175" spans="3:9" x14ac:dyDescent="0.25">
      <c r="E175" s="3">
        <f>+E154-E174</f>
        <v>0</v>
      </c>
      <c r="F175" s="3">
        <f t="shared" ref="F175:I175" si="5">+F154-F174</f>
        <v>0</v>
      </c>
      <c r="G175" s="3">
        <f t="shared" si="5"/>
        <v>0</v>
      </c>
      <c r="H175" s="3">
        <f t="shared" si="5"/>
        <v>0</v>
      </c>
      <c r="I175" s="3">
        <f t="shared" si="5"/>
        <v>0</v>
      </c>
    </row>
    <row r="176" spans="3:9" x14ac:dyDescent="0.25">
      <c r="E176" s="89"/>
      <c r="F176" s="89"/>
      <c r="G176" s="89"/>
      <c r="H176" s="89"/>
      <c r="I176" s="89"/>
    </row>
    <row r="177" spans="2:9" x14ac:dyDescent="0.25">
      <c r="E177" s="3">
        <f>+E174-'E. E.P'!C33</f>
        <v>0</v>
      </c>
      <c r="F177" s="89"/>
      <c r="G177" s="89"/>
      <c r="H177" s="3">
        <f>+H174-'E. E.P'!D33</f>
        <v>0</v>
      </c>
      <c r="I177" s="3">
        <f>+I174-'E. E.P'!F33</f>
        <v>0</v>
      </c>
    </row>
    <row r="178" spans="2:9" x14ac:dyDescent="0.25">
      <c r="E178" s="89"/>
      <c r="F178" s="3"/>
      <c r="G178" s="89"/>
      <c r="H178" s="89"/>
      <c r="I178" s="89"/>
    </row>
    <row r="179" spans="2:9" x14ac:dyDescent="0.25">
      <c r="E179" s="89"/>
      <c r="F179" s="89"/>
      <c r="G179" s="89"/>
      <c r="H179" s="89"/>
      <c r="I179" s="89"/>
    </row>
    <row r="180" spans="2:9" x14ac:dyDescent="0.25">
      <c r="B180" s="11" t="s">
        <v>310</v>
      </c>
      <c r="C180" s="11" t="s">
        <v>462</v>
      </c>
      <c r="D180" s="11"/>
      <c r="H180" s="89"/>
      <c r="I180" s="89"/>
    </row>
    <row r="181" spans="2:9" x14ac:dyDescent="0.25">
      <c r="D181" s="61" t="s">
        <v>299</v>
      </c>
      <c r="E181" s="1">
        <v>5851194680.3000002</v>
      </c>
      <c r="F181" s="134" t="s">
        <v>476</v>
      </c>
      <c r="I181" s="1"/>
    </row>
    <row r="182" spans="2:9" x14ac:dyDescent="0.25">
      <c r="D182" s="61" t="s">
        <v>465</v>
      </c>
      <c r="E182" s="133">
        <v>8719498834.9699993</v>
      </c>
      <c r="F182" s="1"/>
    </row>
    <row r="183" spans="2:9" x14ac:dyDescent="0.25">
      <c r="D183" t="s">
        <v>539</v>
      </c>
      <c r="E183" s="135">
        <f>SUM(E181:E182)</f>
        <v>14570693515.27</v>
      </c>
      <c r="F183" s="1">
        <f>+E183-10012864994.71</f>
        <v>4557828520.5600014</v>
      </c>
      <c r="G183" t="s">
        <v>538</v>
      </c>
    </row>
    <row r="184" spans="2:9" x14ac:dyDescent="0.25">
      <c r="G184" t="s">
        <v>532</v>
      </c>
    </row>
    <row r="185" spans="2:9" x14ac:dyDescent="0.25">
      <c r="G185" t="s">
        <v>533</v>
      </c>
    </row>
    <row r="186" spans="2:9" x14ac:dyDescent="0.25">
      <c r="G186" t="s">
        <v>534</v>
      </c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workbookViewId="0">
      <selection activeCell="H12" sqref="H12"/>
    </sheetView>
  </sheetViews>
  <sheetFormatPr baseColWidth="10" defaultRowHeight="15" x14ac:dyDescent="0.25"/>
  <cols>
    <col min="1" max="1" width="7.42578125" bestFit="1" customWidth="1"/>
    <col min="2" max="2" width="34.7109375" bestFit="1" customWidth="1"/>
    <col min="3" max="3" width="16.42578125" bestFit="1" customWidth="1"/>
    <col min="4" max="4" width="12.42578125" bestFit="1" customWidth="1"/>
    <col min="5" max="5" width="14" bestFit="1" customWidth="1"/>
    <col min="6" max="6" width="16.42578125" bestFit="1" customWidth="1"/>
    <col min="7" max="7" width="15.28515625" bestFit="1" customWidth="1"/>
  </cols>
  <sheetData>
    <row r="1" spans="1:7" x14ac:dyDescent="0.25">
      <c r="A1" s="65" t="s">
        <v>284</v>
      </c>
      <c r="B1" s="65" t="s">
        <v>283</v>
      </c>
      <c r="C1" s="66" t="s">
        <v>282</v>
      </c>
      <c r="D1" s="65" t="s">
        <v>281</v>
      </c>
      <c r="E1" s="65" t="s">
        <v>280</v>
      </c>
      <c r="F1" s="66" t="s">
        <v>279</v>
      </c>
      <c r="G1" s="66" t="s">
        <v>469</v>
      </c>
    </row>
    <row r="2" spans="1:7" x14ac:dyDescent="0.25">
      <c r="A2" t="s">
        <v>278</v>
      </c>
      <c r="B2" t="s">
        <v>277</v>
      </c>
      <c r="C2" s="1">
        <v>3729808052.2800002</v>
      </c>
      <c r="D2">
        <v>0</v>
      </c>
      <c r="E2">
        <v>0</v>
      </c>
      <c r="F2" s="1">
        <v>3729808052.2800002</v>
      </c>
      <c r="G2" s="1">
        <v>733099297.79999995</v>
      </c>
    </row>
    <row r="3" spans="1:7" x14ac:dyDescent="0.25">
      <c r="A3" t="s">
        <v>276</v>
      </c>
      <c r="B3" t="s">
        <v>275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274</v>
      </c>
      <c r="B4" t="s">
        <v>273</v>
      </c>
      <c r="C4" s="1">
        <v>214518084</v>
      </c>
      <c r="D4">
        <v>0</v>
      </c>
      <c r="E4">
        <v>0</v>
      </c>
      <c r="F4" s="1">
        <v>214518084</v>
      </c>
      <c r="G4" s="1">
        <v>41953387.020000003</v>
      </c>
    </row>
    <row r="5" spans="1:7" x14ac:dyDescent="0.25">
      <c r="A5" t="s">
        <v>272</v>
      </c>
      <c r="B5" t="s">
        <v>271</v>
      </c>
      <c r="C5" s="1">
        <v>159870000</v>
      </c>
      <c r="D5">
        <v>0</v>
      </c>
      <c r="E5">
        <v>0</v>
      </c>
      <c r="F5" s="1">
        <v>159870000</v>
      </c>
      <c r="G5" s="1">
        <v>42652093.579999998</v>
      </c>
    </row>
    <row r="6" spans="1:7" x14ac:dyDescent="0.25">
      <c r="A6" t="s">
        <v>270</v>
      </c>
      <c r="B6" t="s">
        <v>269</v>
      </c>
      <c r="C6" s="1">
        <v>158800000</v>
      </c>
      <c r="D6">
        <v>0</v>
      </c>
      <c r="E6">
        <v>0</v>
      </c>
      <c r="F6" s="1">
        <v>158800000</v>
      </c>
      <c r="G6" s="1">
        <v>33922205.100000001</v>
      </c>
    </row>
    <row r="7" spans="1:7" x14ac:dyDescent="0.25">
      <c r="A7" t="s">
        <v>268</v>
      </c>
      <c r="B7" t="s">
        <v>267</v>
      </c>
      <c r="C7" s="1">
        <v>14797600</v>
      </c>
      <c r="D7">
        <v>0</v>
      </c>
      <c r="E7">
        <v>0</v>
      </c>
      <c r="F7" s="1">
        <v>14797600</v>
      </c>
      <c r="G7" s="1">
        <v>1862870.39</v>
      </c>
    </row>
    <row r="8" spans="1:7" x14ac:dyDescent="0.25">
      <c r="A8" t="s">
        <v>266</v>
      </c>
      <c r="B8" t="s">
        <v>265</v>
      </c>
      <c r="C8" s="1">
        <v>36143865</v>
      </c>
      <c r="D8">
        <v>0</v>
      </c>
      <c r="E8">
        <v>0</v>
      </c>
      <c r="F8" s="1">
        <v>36143865</v>
      </c>
      <c r="G8" s="1">
        <v>197012.5</v>
      </c>
    </row>
    <row r="9" spans="1:7" x14ac:dyDescent="0.25">
      <c r="A9" t="s">
        <v>264</v>
      </c>
      <c r="B9" t="s">
        <v>263</v>
      </c>
      <c r="C9" s="1">
        <v>534470050.11000001</v>
      </c>
      <c r="D9">
        <v>0</v>
      </c>
      <c r="E9">
        <v>0</v>
      </c>
      <c r="F9" s="1">
        <v>534470050.11000001</v>
      </c>
      <c r="G9" s="1">
        <v>130947766.51000001</v>
      </c>
    </row>
    <row r="10" spans="1:7" x14ac:dyDescent="0.25">
      <c r="A10" t="s">
        <v>262</v>
      </c>
      <c r="B10" t="s">
        <v>261</v>
      </c>
      <c r="C10" s="1">
        <v>1670472465.75</v>
      </c>
      <c r="D10">
        <v>0</v>
      </c>
      <c r="E10">
        <v>0</v>
      </c>
      <c r="F10" s="1">
        <v>1670472465.75</v>
      </c>
      <c r="G10" s="1">
        <v>308985693.69999999</v>
      </c>
    </row>
    <row r="11" spans="1:7" x14ac:dyDescent="0.25">
      <c r="A11" t="s">
        <v>260</v>
      </c>
      <c r="B11" t="s">
        <v>259</v>
      </c>
      <c r="C11" s="1">
        <v>655942550</v>
      </c>
      <c r="D11">
        <v>0</v>
      </c>
      <c r="E11">
        <v>0</v>
      </c>
      <c r="F11" s="1">
        <v>655942550</v>
      </c>
      <c r="G11" s="1">
        <v>136108984.68000001</v>
      </c>
    </row>
    <row r="12" spans="1:7" x14ac:dyDescent="0.25">
      <c r="A12" t="s">
        <v>258</v>
      </c>
      <c r="B12" t="s">
        <v>257</v>
      </c>
      <c r="C12" s="1">
        <v>618577359.84000003</v>
      </c>
      <c r="D12">
        <v>0</v>
      </c>
      <c r="E12">
        <v>0</v>
      </c>
      <c r="F12" s="1">
        <v>618577359.84000003</v>
      </c>
      <c r="G12" s="1">
        <v>40265164.859999999</v>
      </c>
    </row>
    <row r="13" spans="1:7" x14ac:dyDescent="0.25">
      <c r="A13" t="s">
        <v>256</v>
      </c>
      <c r="B13" t="s">
        <v>255</v>
      </c>
      <c r="C13" s="1">
        <v>558515916.87</v>
      </c>
      <c r="D13">
        <v>0</v>
      </c>
      <c r="E13">
        <v>0</v>
      </c>
      <c r="F13" s="1">
        <v>558515916.87</v>
      </c>
      <c r="G13" s="1">
        <v>470314908.36000001</v>
      </c>
    </row>
    <row r="14" spans="1:7" x14ac:dyDescent="0.25">
      <c r="A14" t="s">
        <v>254</v>
      </c>
      <c r="B14" t="s">
        <v>253</v>
      </c>
      <c r="C14" s="1">
        <v>224089476</v>
      </c>
      <c r="D14">
        <v>0</v>
      </c>
      <c r="E14">
        <v>0</v>
      </c>
      <c r="F14" s="1">
        <v>224089476</v>
      </c>
      <c r="G14" s="1">
        <v>38300502.5</v>
      </c>
    </row>
    <row r="15" spans="1:7" x14ac:dyDescent="0.25">
      <c r="A15" t="s">
        <v>252</v>
      </c>
      <c r="B15" t="s">
        <v>251</v>
      </c>
      <c r="C15" s="1">
        <v>686623615.91999996</v>
      </c>
      <c r="D15">
        <v>0</v>
      </c>
      <c r="E15">
        <v>0</v>
      </c>
      <c r="F15" s="1">
        <v>686623615.91999996</v>
      </c>
      <c r="G15" s="1">
        <v>174739111.34999999</v>
      </c>
    </row>
    <row r="16" spans="1:7" x14ac:dyDescent="0.25">
      <c r="A16" t="s">
        <v>250</v>
      </c>
      <c r="B16" t="s">
        <v>249</v>
      </c>
      <c r="C16" s="1">
        <v>37114790.049999997</v>
      </c>
      <c r="D16">
        <v>0</v>
      </c>
      <c r="E16">
        <v>0</v>
      </c>
      <c r="F16" s="1">
        <v>37114790.049999997</v>
      </c>
      <c r="G16" s="1">
        <v>9494688.1300000008</v>
      </c>
    </row>
    <row r="17" spans="1:7" x14ac:dyDescent="0.25">
      <c r="A17" t="s">
        <v>248</v>
      </c>
      <c r="B17" t="s">
        <v>247</v>
      </c>
      <c r="C17" s="1">
        <v>377828562.72000003</v>
      </c>
      <c r="D17">
        <v>0</v>
      </c>
      <c r="E17">
        <v>0</v>
      </c>
      <c r="F17" s="1">
        <v>377828562.72000003</v>
      </c>
      <c r="G17" s="1">
        <v>96131044.650000006</v>
      </c>
    </row>
    <row r="18" spans="1:7" x14ac:dyDescent="0.25">
      <c r="A18" t="s">
        <v>246</v>
      </c>
      <c r="B18" t="s">
        <v>245</v>
      </c>
      <c r="C18" s="1">
        <v>111344370.16</v>
      </c>
      <c r="D18">
        <v>0</v>
      </c>
      <c r="E18">
        <v>0</v>
      </c>
      <c r="F18" s="1">
        <v>111344370.16</v>
      </c>
      <c r="G18" s="1">
        <v>28369372.309999999</v>
      </c>
    </row>
    <row r="19" spans="1:7" x14ac:dyDescent="0.25">
      <c r="A19" t="s">
        <v>244</v>
      </c>
      <c r="B19" t="s">
        <v>243</v>
      </c>
      <c r="C19" s="1">
        <v>222688740.30000001</v>
      </c>
      <c r="D19">
        <v>0</v>
      </c>
      <c r="E19">
        <v>0</v>
      </c>
      <c r="F19" s="1">
        <v>222688740.30000001</v>
      </c>
      <c r="G19" s="1">
        <v>56665844.240000002</v>
      </c>
    </row>
    <row r="20" spans="1:7" x14ac:dyDescent="0.25">
      <c r="A20" t="s">
        <v>242</v>
      </c>
      <c r="B20" t="s">
        <v>241</v>
      </c>
      <c r="C20" s="1">
        <v>353316748.72000003</v>
      </c>
      <c r="D20">
        <v>0</v>
      </c>
      <c r="E20">
        <v>0</v>
      </c>
      <c r="F20" s="1">
        <v>353316748.72000003</v>
      </c>
      <c r="G20" s="1">
        <v>31281744.789999999</v>
      </c>
    </row>
    <row r="21" spans="1:7" x14ac:dyDescent="0.25">
      <c r="A21" t="s">
        <v>240</v>
      </c>
      <c r="B21" t="s">
        <v>239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25">
      <c r="A22" t="s">
        <v>238</v>
      </c>
      <c r="B22" t="s">
        <v>237</v>
      </c>
      <c r="C22" s="1">
        <v>393100000</v>
      </c>
      <c r="D22">
        <v>0</v>
      </c>
      <c r="E22">
        <v>0</v>
      </c>
      <c r="F22" s="1">
        <v>393100000</v>
      </c>
      <c r="G22" s="1">
        <v>26074296</v>
      </c>
    </row>
    <row r="23" spans="1:7" x14ac:dyDescent="0.25">
      <c r="A23" t="s">
        <v>236</v>
      </c>
      <c r="B23" t="s">
        <v>235</v>
      </c>
      <c r="C23" s="1">
        <v>34200000</v>
      </c>
      <c r="D23">
        <v>0</v>
      </c>
      <c r="E23">
        <v>0</v>
      </c>
      <c r="F23" s="1">
        <v>34200000</v>
      </c>
      <c r="G23">
        <v>0</v>
      </c>
    </row>
    <row r="24" spans="1:7" x14ac:dyDescent="0.25">
      <c r="A24" t="s">
        <v>234</v>
      </c>
      <c r="B24" t="s">
        <v>233</v>
      </c>
      <c r="C24" s="1">
        <v>21650000</v>
      </c>
      <c r="D24">
        <v>0</v>
      </c>
      <c r="E24">
        <v>0</v>
      </c>
      <c r="F24" s="1">
        <v>21650000</v>
      </c>
      <c r="G24">
        <v>0</v>
      </c>
    </row>
    <row r="25" spans="1:7" x14ac:dyDescent="0.25">
      <c r="A25" t="s">
        <v>232</v>
      </c>
      <c r="B25" t="s">
        <v>521</v>
      </c>
      <c r="C25" s="1">
        <v>8482500</v>
      </c>
      <c r="D25">
        <v>0</v>
      </c>
      <c r="E25">
        <v>0</v>
      </c>
      <c r="F25" s="1">
        <v>8482500</v>
      </c>
      <c r="G25">
        <v>0</v>
      </c>
    </row>
    <row r="26" spans="1:7" x14ac:dyDescent="0.25">
      <c r="A26" t="s">
        <v>472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5">
      <c r="A27" t="s">
        <v>230</v>
      </c>
      <c r="B27" t="s">
        <v>229</v>
      </c>
      <c r="C27" s="1">
        <v>39000000</v>
      </c>
      <c r="D27">
        <v>0</v>
      </c>
      <c r="E27">
        <v>0</v>
      </c>
      <c r="F27" s="1">
        <v>39000000</v>
      </c>
      <c r="G27">
        <v>0</v>
      </c>
    </row>
    <row r="28" spans="1:7" x14ac:dyDescent="0.25">
      <c r="A28" t="s">
        <v>228</v>
      </c>
      <c r="B28" t="s">
        <v>227</v>
      </c>
      <c r="C28" s="1">
        <v>4500000</v>
      </c>
      <c r="D28">
        <v>0</v>
      </c>
      <c r="E28">
        <v>0</v>
      </c>
      <c r="F28" s="1">
        <v>4500000</v>
      </c>
      <c r="G28" s="1">
        <v>908057</v>
      </c>
    </row>
    <row r="29" spans="1:7" x14ac:dyDescent="0.25">
      <c r="A29" t="s">
        <v>226</v>
      </c>
      <c r="B29" t="s">
        <v>225</v>
      </c>
      <c r="C29" s="1">
        <v>404858109.62</v>
      </c>
      <c r="D29">
        <v>0</v>
      </c>
      <c r="E29">
        <v>0</v>
      </c>
      <c r="F29" s="1">
        <v>404858109.62</v>
      </c>
      <c r="G29" s="1">
        <v>72860815</v>
      </c>
    </row>
    <row r="30" spans="1:7" x14ac:dyDescent="0.25">
      <c r="A30" t="s">
        <v>224</v>
      </c>
      <c r="B30" t="s">
        <v>223</v>
      </c>
      <c r="C30" s="1">
        <v>104500</v>
      </c>
      <c r="D30">
        <v>0</v>
      </c>
      <c r="E30">
        <v>0</v>
      </c>
      <c r="F30" s="1">
        <v>104500</v>
      </c>
      <c r="G30">
        <v>0</v>
      </c>
    </row>
    <row r="31" spans="1:7" x14ac:dyDescent="0.25">
      <c r="A31" t="s">
        <v>222</v>
      </c>
      <c r="B31" t="s">
        <v>221</v>
      </c>
      <c r="C31" s="1">
        <v>109400000</v>
      </c>
      <c r="D31">
        <v>0</v>
      </c>
      <c r="E31">
        <v>0</v>
      </c>
      <c r="F31" s="1">
        <v>109400000</v>
      </c>
      <c r="G31" s="1">
        <v>12181109.369999999</v>
      </c>
    </row>
    <row r="32" spans="1:7" x14ac:dyDescent="0.25">
      <c r="A32" t="s">
        <v>220</v>
      </c>
      <c r="B32" t="s">
        <v>219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x14ac:dyDescent="0.25">
      <c r="A33" t="s">
        <v>218</v>
      </c>
      <c r="B33" t="s">
        <v>217</v>
      </c>
      <c r="C33" s="1">
        <v>73900000</v>
      </c>
      <c r="D33">
        <v>0</v>
      </c>
      <c r="E33">
        <v>0</v>
      </c>
      <c r="F33" s="1">
        <v>73900000</v>
      </c>
      <c r="G33" s="1">
        <v>1168140</v>
      </c>
    </row>
    <row r="34" spans="1:7" x14ac:dyDescent="0.25">
      <c r="A34" t="s">
        <v>216</v>
      </c>
      <c r="B34" t="s">
        <v>215</v>
      </c>
      <c r="C34" s="1">
        <v>48445000</v>
      </c>
      <c r="D34">
        <v>0</v>
      </c>
      <c r="E34">
        <v>0</v>
      </c>
      <c r="F34" s="1">
        <v>48445000</v>
      </c>
      <c r="G34">
        <v>0</v>
      </c>
    </row>
    <row r="35" spans="1:7" x14ac:dyDescent="0.25">
      <c r="A35" t="s">
        <v>214</v>
      </c>
      <c r="B35" t="s">
        <v>213</v>
      </c>
      <c r="C35" s="1">
        <v>39062922.710000001</v>
      </c>
      <c r="D35">
        <v>0</v>
      </c>
      <c r="E35">
        <v>0</v>
      </c>
      <c r="F35" s="1">
        <v>39062922.710000001</v>
      </c>
      <c r="G35" s="1">
        <v>347257.44</v>
      </c>
    </row>
    <row r="36" spans="1:7" x14ac:dyDescent="0.25">
      <c r="A36" t="s">
        <v>212</v>
      </c>
      <c r="B36" t="s">
        <v>211</v>
      </c>
      <c r="C36" s="1">
        <v>12330000</v>
      </c>
      <c r="D36">
        <v>0</v>
      </c>
      <c r="E36">
        <v>0</v>
      </c>
      <c r="F36" s="1">
        <v>12330000</v>
      </c>
      <c r="G36">
        <v>0</v>
      </c>
    </row>
    <row r="37" spans="1:7" x14ac:dyDescent="0.25">
      <c r="A37" t="s">
        <v>210</v>
      </c>
      <c r="B37" t="s">
        <v>209</v>
      </c>
      <c r="C37" s="1">
        <v>328265600</v>
      </c>
      <c r="D37">
        <v>0</v>
      </c>
      <c r="E37">
        <v>0</v>
      </c>
      <c r="F37" s="1">
        <v>328265600</v>
      </c>
      <c r="G37" s="1">
        <v>87949888.379999995</v>
      </c>
    </row>
    <row r="38" spans="1:7" x14ac:dyDescent="0.25">
      <c r="A38" t="s">
        <v>208</v>
      </c>
      <c r="B38" t="s">
        <v>524</v>
      </c>
      <c r="C38" s="1">
        <v>10200000</v>
      </c>
      <c r="D38">
        <v>0</v>
      </c>
      <c r="E38">
        <v>0</v>
      </c>
      <c r="F38" s="1">
        <v>10200000</v>
      </c>
      <c r="G38">
        <v>0</v>
      </c>
    </row>
    <row r="39" spans="1:7" x14ac:dyDescent="0.25">
      <c r="A39" t="s">
        <v>206</v>
      </c>
      <c r="B39" t="s">
        <v>525</v>
      </c>
      <c r="C39" s="1">
        <v>7500000</v>
      </c>
      <c r="D39">
        <v>0</v>
      </c>
      <c r="E39">
        <v>0</v>
      </c>
      <c r="F39" s="1">
        <v>7500000</v>
      </c>
      <c r="G39" s="1">
        <v>273700</v>
      </c>
    </row>
    <row r="40" spans="1:7" x14ac:dyDescent="0.25">
      <c r="A40" t="s">
        <v>204</v>
      </c>
      <c r="B40" t="s">
        <v>203</v>
      </c>
      <c r="C40" s="1">
        <v>67050000</v>
      </c>
      <c r="D40">
        <v>0</v>
      </c>
      <c r="E40">
        <v>0</v>
      </c>
      <c r="F40" s="1">
        <v>67050000</v>
      </c>
      <c r="G40">
        <v>0</v>
      </c>
    </row>
    <row r="41" spans="1:7" x14ac:dyDescent="0.25">
      <c r="A41" t="s">
        <v>202</v>
      </c>
      <c r="B41" t="s">
        <v>526</v>
      </c>
      <c r="C41" s="1">
        <v>289010412.47000003</v>
      </c>
      <c r="D41">
        <v>0</v>
      </c>
      <c r="E41">
        <v>0</v>
      </c>
      <c r="F41" s="1">
        <v>289010412.47000003</v>
      </c>
      <c r="G41" s="1">
        <v>1438363</v>
      </c>
    </row>
    <row r="42" spans="1:7" x14ac:dyDescent="0.25">
      <c r="A42" t="s">
        <v>200</v>
      </c>
      <c r="B42" t="s">
        <v>199</v>
      </c>
      <c r="C42" s="1">
        <v>177600000</v>
      </c>
      <c r="D42">
        <v>0</v>
      </c>
      <c r="E42">
        <v>0</v>
      </c>
      <c r="F42" s="1">
        <v>177600000</v>
      </c>
      <c r="G42">
        <v>0</v>
      </c>
    </row>
    <row r="43" spans="1:7" x14ac:dyDescent="0.25">
      <c r="A43" t="s">
        <v>198</v>
      </c>
      <c r="B43" t="s">
        <v>527</v>
      </c>
      <c r="C43" s="1">
        <v>27000000</v>
      </c>
      <c r="D43">
        <v>0</v>
      </c>
      <c r="E43">
        <v>0</v>
      </c>
      <c r="F43" s="1">
        <v>27000000</v>
      </c>
      <c r="G43">
        <v>0</v>
      </c>
    </row>
    <row r="44" spans="1:7" x14ac:dyDescent="0.25">
      <c r="A44" t="s">
        <v>196</v>
      </c>
      <c r="B44" t="s">
        <v>195</v>
      </c>
      <c r="C44" s="1">
        <v>635820000</v>
      </c>
      <c r="D44">
        <v>0</v>
      </c>
      <c r="E44">
        <v>0</v>
      </c>
      <c r="F44" s="1">
        <v>635820000</v>
      </c>
      <c r="G44" s="1">
        <v>344000</v>
      </c>
    </row>
    <row r="45" spans="1:7" x14ac:dyDescent="0.25">
      <c r="A45" t="s">
        <v>194</v>
      </c>
      <c r="B45" t="s">
        <v>193</v>
      </c>
      <c r="C45" s="1">
        <v>4153795389.1399999</v>
      </c>
      <c r="D45">
        <v>0</v>
      </c>
      <c r="E45">
        <v>0</v>
      </c>
      <c r="F45" s="1">
        <v>4153795389.1399999</v>
      </c>
      <c r="G45" s="1">
        <v>669153331.85000002</v>
      </c>
    </row>
    <row r="46" spans="1:7" x14ac:dyDescent="0.25">
      <c r="A46" t="s">
        <v>192</v>
      </c>
      <c r="B46" t="s">
        <v>191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25">
      <c r="A47" t="s">
        <v>190</v>
      </c>
      <c r="B47" t="s">
        <v>189</v>
      </c>
      <c r="C47" s="1">
        <v>8856000</v>
      </c>
      <c r="D47">
        <v>0</v>
      </c>
      <c r="E47">
        <v>0</v>
      </c>
      <c r="F47" s="1">
        <v>8856000</v>
      </c>
      <c r="G47" s="1">
        <v>1175950</v>
      </c>
    </row>
    <row r="48" spans="1:7" x14ac:dyDescent="0.25">
      <c r="A48" t="s">
        <v>188</v>
      </c>
      <c r="B48" t="s">
        <v>187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t="s">
        <v>186</v>
      </c>
      <c r="B49" t="s">
        <v>185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184</v>
      </c>
      <c r="B50" t="s">
        <v>122</v>
      </c>
      <c r="C50" s="1">
        <v>340896135.31</v>
      </c>
      <c r="D50">
        <v>0</v>
      </c>
      <c r="E50">
        <v>0</v>
      </c>
      <c r="F50" s="1">
        <v>340896135.31</v>
      </c>
      <c r="G50" s="1">
        <v>216311826.02000001</v>
      </c>
    </row>
    <row r="51" spans="1:7" x14ac:dyDescent="0.25">
      <c r="A51" t="s">
        <v>183</v>
      </c>
      <c r="B51" t="s">
        <v>182</v>
      </c>
      <c r="C51" s="1">
        <v>148807680.72</v>
      </c>
      <c r="D51">
        <v>0</v>
      </c>
      <c r="E51">
        <v>0</v>
      </c>
      <c r="F51" s="1">
        <v>148807680.72</v>
      </c>
      <c r="G51" s="1">
        <v>3075100</v>
      </c>
    </row>
    <row r="52" spans="1:7" x14ac:dyDescent="0.25">
      <c r="A52" t="s">
        <v>181</v>
      </c>
      <c r="B52" t="s">
        <v>180</v>
      </c>
      <c r="C52" s="1">
        <v>29900000</v>
      </c>
      <c r="D52">
        <v>0</v>
      </c>
      <c r="E52">
        <v>0</v>
      </c>
      <c r="F52" s="1">
        <v>29900000</v>
      </c>
      <c r="G52" s="1">
        <v>57900</v>
      </c>
    </row>
    <row r="53" spans="1:7" x14ac:dyDescent="0.25">
      <c r="A53" t="s">
        <v>179</v>
      </c>
      <c r="B53" t="s">
        <v>178</v>
      </c>
      <c r="C53" s="1">
        <v>4900000</v>
      </c>
      <c r="D53">
        <v>0</v>
      </c>
      <c r="E53">
        <v>0</v>
      </c>
      <c r="F53" s="1">
        <v>4900000</v>
      </c>
      <c r="G53" s="1">
        <v>1198089.51</v>
      </c>
    </row>
    <row r="54" spans="1:7" x14ac:dyDescent="0.25">
      <c r="A54" t="s">
        <v>177</v>
      </c>
      <c r="B54" t="s">
        <v>176</v>
      </c>
      <c r="C54" s="1">
        <v>38329196.600000001</v>
      </c>
      <c r="D54">
        <v>0</v>
      </c>
      <c r="E54">
        <v>0</v>
      </c>
      <c r="F54" s="1">
        <v>38329196.600000001</v>
      </c>
      <c r="G54" s="1">
        <v>175000</v>
      </c>
    </row>
    <row r="55" spans="1:7" x14ac:dyDescent="0.25">
      <c r="A55" t="s">
        <v>498</v>
      </c>
      <c r="B55" t="s">
        <v>499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175</v>
      </c>
      <c r="B56" t="s">
        <v>174</v>
      </c>
      <c r="C56" s="1">
        <v>100000</v>
      </c>
      <c r="D56">
        <v>0</v>
      </c>
      <c r="E56">
        <v>0</v>
      </c>
      <c r="F56" s="1">
        <v>100000</v>
      </c>
      <c r="G56">
        <v>0</v>
      </c>
    </row>
    <row r="57" spans="1:7" x14ac:dyDescent="0.25">
      <c r="A57" t="s">
        <v>173</v>
      </c>
      <c r="B57" t="s">
        <v>164</v>
      </c>
      <c r="C57" s="1">
        <v>158920000</v>
      </c>
      <c r="D57">
        <v>0</v>
      </c>
      <c r="E57">
        <v>0</v>
      </c>
      <c r="F57" s="1">
        <v>158920000</v>
      </c>
      <c r="G57" s="1">
        <v>300000</v>
      </c>
    </row>
    <row r="58" spans="1:7" x14ac:dyDescent="0.25">
      <c r="A58" t="s">
        <v>172</v>
      </c>
      <c r="B58" t="s">
        <v>171</v>
      </c>
      <c r="C58" s="1">
        <v>108518125.04000001</v>
      </c>
      <c r="D58">
        <v>0</v>
      </c>
      <c r="E58">
        <v>0</v>
      </c>
      <c r="F58" s="1">
        <v>108518125.04000001</v>
      </c>
      <c r="G58" s="1">
        <v>406200</v>
      </c>
    </row>
    <row r="59" spans="1:7" x14ac:dyDescent="0.25">
      <c r="A59" t="s">
        <v>170</v>
      </c>
      <c r="B59" t="s">
        <v>473</v>
      </c>
      <c r="C59" s="1">
        <v>3075000</v>
      </c>
      <c r="D59">
        <v>0</v>
      </c>
      <c r="E59">
        <v>0</v>
      </c>
      <c r="F59" s="1">
        <v>3075000</v>
      </c>
      <c r="G59" s="1">
        <v>70000</v>
      </c>
    </row>
    <row r="60" spans="1:7" x14ac:dyDescent="0.25">
      <c r="A60" t="s">
        <v>169</v>
      </c>
      <c r="B60" t="s">
        <v>168</v>
      </c>
      <c r="C60" s="1">
        <v>39401000</v>
      </c>
      <c r="D60">
        <v>0</v>
      </c>
      <c r="E60">
        <v>0</v>
      </c>
      <c r="F60" s="1">
        <v>39401000</v>
      </c>
      <c r="G60" s="1">
        <v>151420.70000000001</v>
      </c>
    </row>
    <row r="61" spans="1:7" x14ac:dyDescent="0.25">
      <c r="A61" t="s">
        <v>167</v>
      </c>
      <c r="B61" t="s">
        <v>164</v>
      </c>
      <c r="C61" s="1">
        <v>85579116.299999997</v>
      </c>
      <c r="D61">
        <v>0</v>
      </c>
      <c r="E61">
        <v>0</v>
      </c>
      <c r="F61" s="1">
        <v>85579116.299999997</v>
      </c>
      <c r="G61">
        <v>0</v>
      </c>
    </row>
    <row r="62" spans="1:7" x14ac:dyDescent="0.25">
      <c r="A62" t="s">
        <v>165</v>
      </c>
      <c r="B62" t="s">
        <v>164</v>
      </c>
      <c r="C62" s="1">
        <v>5820000</v>
      </c>
      <c r="D62">
        <v>0</v>
      </c>
      <c r="E62">
        <v>0</v>
      </c>
      <c r="F62" s="1">
        <v>5820000</v>
      </c>
      <c r="G62" s="1">
        <v>100000</v>
      </c>
    </row>
    <row r="63" spans="1:7" x14ac:dyDescent="0.25">
      <c r="A63" t="s">
        <v>163</v>
      </c>
      <c r="B63" t="s">
        <v>162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25">
      <c r="A64" t="s">
        <v>161</v>
      </c>
      <c r="B64" t="s">
        <v>160</v>
      </c>
      <c r="C64" s="1">
        <v>73000000</v>
      </c>
      <c r="D64">
        <v>0</v>
      </c>
      <c r="E64">
        <v>0</v>
      </c>
      <c r="F64" s="1">
        <v>73000000</v>
      </c>
      <c r="G64" s="1">
        <v>43868.09</v>
      </c>
    </row>
    <row r="65" spans="1:7" x14ac:dyDescent="0.25">
      <c r="A65" t="s">
        <v>159</v>
      </c>
      <c r="B65" t="s">
        <v>158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157</v>
      </c>
      <c r="B66" t="s">
        <v>156</v>
      </c>
      <c r="C66" s="1">
        <v>2650000</v>
      </c>
      <c r="D66">
        <v>0</v>
      </c>
      <c r="E66">
        <v>0</v>
      </c>
      <c r="F66" s="1">
        <v>2650000</v>
      </c>
      <c r="G66">
        <v>0</v>
      </c>
    </row>
    <row r="67" spans="1:7" x14ac:dyDescent="0.25">
      <c r="A67" t="s">
        <v>155</v>
      </c>
      <c r="B67" t="s">
        <v>154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x14ac:dyDescent="0.25">
      <c r="A68" t="s">
        <v>153</v>
      </c>
      <c r="B68" t="s">
        <v>152</v>
      </c>
      <c r="C68" s="1">
        <v>122791333.8</v>
      </c>
      <c r="D68">
        <v>0</v>
      </c>
      <c r="E68">
        <v>0</v>
      </c>
      <c r="F68" s="1">
        <v>122791333.8</v>
      </c>
      <c r="G68" s="1">
        <v>1223533.72</v>
      </c>
    </row>
    <row r="69" spans="1:7" x14ac:dyDescent="0.25">
      <c r="A69" t="s">
        <v>151</v>
      </c>
      <c r="B69" t="s">
        <v>150</v>
      </c>
      <c r="C69" s="1">
        <v>15742996.5</v>
      </c>
      <c r="D69">
        <v>0</v>
      </c>
      <c r="E69">
        <v>0</v>
      </c>
      <c r="F69" s="1">
        <v>15742996.5</v>
      </c>
      <c r="G69" s="1">
        <v>118965</v>
      </c>
    </row>
    <row r="70" spans="1:7" x14ac:dyDescent="0.25">
      <c r="A70" t="s">
        <v>149</v>
      </c>
      <c r="B70" t="s">
        <v>148</v>
      </c>
      <c r="C70" s="1">
        <v>39479038.780000001</v>
      </c>
      <c r="D70">
        <v>0</v>
      </c>
      <c r="E70">
        <v>0</v>
      </c>
      <c r="F70" s="1">
        <v>39479038.780000001</v>
      </c>
      <c r="G70" s="1">
        <v>334705.55</v>
      </c>
    </row>
    <row r="71" spans="1:7" x14ac:dyDescent="0.25">
      <c r="A71" t="s">
        <v>147</v>
      </c>
      <c r="B71" t="s">
        <v>146</v>
      </c>
      <c r="C71" s="1">
        <v>36280000</v>
      </c>
      <c r="D71">
        <v>0</v>
      </c>
      <c r="E71">
        <v>0</v>
      </c>
      <c r="F71" s="1">
        <v>36280000</v>
      </c>
      <c r="G71">
        <v>0</v>
      </c>
    </row>
    <row r="72" spans="1:7" x14ac:dyDescent="0.25">
      <c r="A72" t="s">
        <v>145</v>
      </c>
      <c r="B72" t="s">
        <v>144</v>
      </c>
      <c r="C72" s="1">
        <v>9000000</v>
      </c>
      <c r="D72">
        <v>0</v>
      </c>
      <c r="E72">
        <v>0</v>
      </c>
      <c r="F72" s="1">
        <v>9000000</v>
      </c>
      <c r="G72">
        <v>0</v>
      </c>
    </row>
    <row r="73" spans="1:7" x14ac:dyDescent="0.25">
      <c r="A73" t="s">
        <v>143</v>
      </c>
      <c r="B73" t="s">
        <v>142</v>
      </c>
      <c r="C73" s="1">
        <v>2100000</v>
      </c>
      <c r="D73">
        <v>0</v>
      </c>
      <c r="E73">
        <v>0</v>
      </c>
      <c r="F73" s="1">
        <v>2100000</v>
      </c>
      <c r="G73" s="1">
        <v>100000</v>
      </c>
    </row>
    <row r="74" spans="1:7" x14ac:dyDescent="0.25">
      <c r="A74" t="s">
        <v>141</v>
      </c>
      <c r="B74" t="s">
        <v>140</v>
      </c>
      <c r="C74" s="1">
        <v>95570000</v>
      </c>
      <c r="D74">
        <v>0</v>
      </c>
      <c r="E74">
        <v>0</v>
      </c>
      <c r="F74" s="1">
        <v>95570000</v>
      </c>
      <c r="G74" s="1">
        <v>181261.75</v>
      </c>
    </row>
    <row r="75" spans="1:7" x14ac:dyDescent="0.25">
      <c r="A75" t="s">
        <v>139</v>
      </c>
      <c r="B75" t="s">
        <v>138</v>
      </c>
      <c r="C75" s="1">
        <v>376198123.57999998</v>
      </c>
      <c r="D75">
        <v>0</v>
      </c>
      <c r="E75">
        <v>0</v>
      </c>
      <c r="F75" s="1">
        <v>376198123.57999998</v>
      </c>
      <c r="G75">
        <v>0</v>
      </c>
    </row>
    <row r="76" spans="1:7" x14ac:dyDescent="0.25">
      <c r="A76" t="s">
        <v>137</v>
      </c>
      <c r="B76" t="s">
        <v>136</v>
      </c>
      <c r="C76" s="1">
        <v>16250000</v>
      </c>
      <c r="D76">
        <v>0</v>
      </c>
      <c r="E76">
        <v>0</v>
      </c>
      <c r="F76" s="1">
        <v>16250000</v>
      </c>
      <c r="G76">
        <v>0</v>
      </c>
    </row>
    <row r="77" spans="1:7" x14ac:dyDescent="0.25">
      <c r="A77" t="s">
        <v>135</v>
      </c>
      <c r="B77" t="s">
        <v>134</v>
      </c>
      <c r="C77" s="1">
        <v>15475500</v>
      </c>
      <c r="D77">
        <v>0</v>
      </c>
      <c r="E77">
        <v>0</v>
      </c>
      <c r="F77" s="1">
        <v>15475500</v>
      </c>
      <c r="G77" s="1">
        <v>559861</v>
      </c>
    </row>
    <row r="78" spans="1:7" x14ac:dyDescent="0.25">
      <c r="A78" t="s">
        <v>133</v>
      </c>
      <c r="B78" t="s">
        <v>132</v>
      </c>
      <c r="C78" s="1">
        <v>1695000</v>
      </c>
      <c r="D78">
        <v>0</v>
      </c>
      <c r="E78">
        <v>0</v>
      </c>
      <c r="F78" s="1">
        <v>1695000</v>
      </c>
      <c r="G78">
        <v>0</v>
      </c>
    </row>
    <row r="79" spans="1:7" x14ac:dyDescent="0.25">
      <c r="A79" t="s">
        <v>131</v>
      </c>
      <c r="B79" t="s">
        <v>130</v>
      </c>
      <c r="C79" s="1">
        <v>101166190.27</v>
      </c>
      <c r="D79">
        <v>0</v>
      </c>
      <c r="E79">
        <v>0</v>
      </c>
      <c r="F79" s="1">
        <v>101166190.27</v>
      </c>
      <c r="G79">
        <v>0</v>
      </c>
    </row>
    <row r="80" spans="1:7" x14ac:dyDescent="0.25">
      <c r="A80" t="s">
        <v>129</v>
      </c>
      <c r="B80" t="s">
        <v>128</v>
      </c>
      <c r="C80" s="1">
        <v>8120000</v>
      </c>
      <c r="D80">
        <v>0</v>
      </c>
      <c r="E80">
        <v>0</v>
      </c>
      <c r="F80" s="1">
        <v>8120000</v>
      </c>
      <c r="G80" s="1">
        <v>60000</v>
      </c>
    </row>
    <row r="81" spans="1:7" x14ac:dyDescent="0.25">
      <c r="A81" t="s">
        <v>127</v>
      </c>
      <c r="B81" t="s">
        <v>126</v>
      </c>
      <c r="C81" s="1">
        <v>31680500</v>
      </c>
      <c r="D81">
        <v>0</v>
      </c>
      <c r="E81">
        <v>0</v>
      </c>
      <c r="F81" s="1">
        <v>31680500</v>
      </c>
      <c r="G81" s="1">
        <v>543635.34</v>
      </c>
    </row>
    <row r="82" spans="1:7" x14ac:dyDescent="0.25">
      <c r="A82" t="s">
        <v>125</v>
      </c>
      <c r="B82" t="s">
        <v>124</v>
      </c>
      <c r="C82" s="1">
        <v>77889000</v>
      </c>
      <c r="D82">
        <v>0</v>
      </c>
      <c r="E82">
        <v>0</v>
      </c>
      <c r="F82" s="1">
        <v>77889000</v>
      </c>
      <c r="G82" s="1">
        <v>254668.78</v>
      </c>
    </row>
    <row r="83" spans="1:7" x14ac:dyDescent="0.25">
      <c r="A83" t="s">
        <v>123</v>
      </c>
      <c r="B83" t="s">
        <v>122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x14ac:dyDescent="0.25">
      <c r="A84" t="s">
        <v>121</v>
      </c>
      <c r="B84" t="s">
        <v>120</v>
      </c>
      <c r="C84" s="1">
        <v>18866197.91</v>
      </c>
      <c r="D84">
        <v>0</v>
      </c>
      <c r="E84">
        <v>0</v>
      </c>
      <c r="F84" s="1">
        <v>18866197.91</v>
      </c>
      <c r="G84" s="1">
        <v>311880</v>
      </c>
    </row>
    <row r="85" spans="1:7" x14ac:dyDescent="0.25">
      <c r="A85" t="s">
        <v>119</v>
      </c>
      <c r="B85" t="s">
        <v>118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x14ac:dyDescent="0.25">
      <c r="A86" t="s">
        <v>117</v>
      </c>
      <c r="B86" t="s">
        <v>116</v>
      </c>
      <c r="C86" s="1">
        <v>28568838.120000001</v>
      </c>
      <c r="D86">
        <v>0</v>
      </c>
      <c r="E86">
        <v>0</v>
      </c>
      <c r="F86" s="1">
        <v>28568838.120000001</v>
      </c>
      <c r="G86" s="1">
        <v>199557.28</v>
      </c>
    </row>
    <row r="87" spans="1:7" x14ac:dyDescent="0.25">
      <c r="A87" t="s">
        <v>115</v>
      </c>
      <c r="B87" t="s">
        <v>114</v>
      </c>
      <c r="C87" s="1">
        <v>22562600</v>
      </c>
      <c r="D87">
        <v>0</v>
      </c>
      <c r="E87">
        <v>0</v>
      </c>
      <c r="F87" s="1">
        <v>22562600</v>
      </c>
      <c r="G87" s="1">
        <v>92145</v>
      </c>
    </row>
    <row r="88" spans="1:7" x14ac:dyDescent="0.25">
      <c r="A88" t="s">
        <v>113</v>
      </c>
      <c r="B88" t="s">
        <v>112</v>
      </c>
      <c r="C88" s="1">
        <v>35130087.140000001</v>
      </c>
      <c r="D88">
        <v>0</v>
      </c>
      <c r="E88">
        <v>0</v>
      </c>
      <c r="F88" s="1">
        <v>35130087.140000001</v>
      </c>
      <c r="G88" s="1">
        <v>99990.8</v>
      </c>
    </row>
    <row r="89" spans="1:7" x14ac:dyDescent="0.25">
      <c r="A89" t="s">
        <v>111</v>
      </c>
      <c r="B89" t="s">
        <v>110</v>
      </c>
      <c r="C89" s="1">
        <v>49911400</v>
      </c>
      <c r="D89">
        <v>0</v>
      </c>
      <c r="E89">
        <v>0</v>
      </c>
      <c r="F89" s="1">
        <v>49911400</v>
      </c>
      <c r="G89" s="1">
        <v>147740</v>
      </c>
    </row>
    <row r="90" spans="1:7" x14ac:dyDescent="0.25">
      <c r="A90" t="s">
        <v>109</v>
      </c>
      <c r="B90" t="s">
        <v>108</v>
      </c>
      <c r="C90" s="1">
        <v>1810000</v>
      </c>
      <c r="D90">
        <v>0</v>
      </c>
      <c r="E90">
        <v>0</v>
      </c>
      <c r="F90" s="1">
        <v>1810000</v>
      </c>
      <c r="G90">
        <v>0</v>
      </c>
    </row>
    <row r="91" spans="1:7" x14ac:dyDescent="0.25">
      <c r="A91" t="s">
        <v>107</v>
      </c>
      <c r="B91" t="s">
        <v>106</v>
      </c>
      <c r="C91" s="1">
        <v>2295000</v>
      </c>
      <c r="D91">
        <v>0</v>
      </c>
      <c r="E91">
        <v>0</v>
      </c>
      <c r="F91" s="1">
        <v>2295000</v>
      </c>
      <c r="G91">
        <v>0</v>
      </c>
    </row>
    <row r="92" spans="1:7" x14ac:dyDescent="0.25">
      <c r="A92" t="s">
        <v>105</v>
      </c>
      <c r="B92" t="s">
        <v>104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x14ac:dyDescent="0.25">
      <c r="A93" t="s">
        <v>103</v>
      </c>
      <c r="B93" t="s">
        <v>102</v>
      </c>
      <c r="C93" s="1">
        <v>385000000</v>
      </c>
      <c r="D93">
        <v>0</v>
      </c>
      <c r="E93">
        <v>0</v>
      </c>
      <c r="F93" s="1">
        <v>385000000</v>
      </c>
      <c r="G93" s="1">
        <v>69280543.099999994</v>
      </c>
    </row>
    <row r="94" spans="1:7" x14ac:dyDescent="0.25">
      <c r="A94" t="s">
        <v>100</v>
      </c>
      <c r="B94" t="s">
        <v>75</v>
      </c>
      <c r="C94" s="1">
        <v>142098000</v>
      </c>
      <c r="D94">
        <v>0</v>
      </c>
      <c r="E94">
        <v>0</v>
      </c>
      <c r="F94" s="1">
        <v>142098000</v>
      </c>
      <c r="G94">
        <v>0</v>
      </c>
    </row>
    <row r="95" spans="1:7" x14ac:dyDescent="0.25">
      <c r="A95" t="s">
        <v>99</v>
      </c>
      <c r="B95" t="s">
        <v>98</v>
      </c>
      <c r="C95" s="1">
        <v>121834610</v>
      </c>
      <c r="D95">
        <v>0</v>
      </c>
      <c r="E95">
        <v>0</v>
      </c>
      <c r="F95" s="1">
        <v>121834610</v>
      </c>
      <c r="G95">
        <v>0</v>
      </c>
    </row>
    <row r="96" spans="1:7" x14ac:dyDescent="0.25">
      <c r="A96" t="s">
        <v>97</v>
      </c>
      <c r="B96" t="s">
        <v>96</v>
      </c>
      <c r="C96" s="1">
        <v>18699500</v>
      </c>
      <c r="D96">
        <v>0</v>
      </c>
      <c r="E96">
        <v>0</v>
      </c>
      <c r="F96" s="1">
        <v>18699500</v>
      </c>
      <c r="G96" s="1">
        <v>200000</v>
      </c>
    </row>
    <row r="97" spans="1:7" x14ac:dyDescent="0.25">
      <c r="A97" t="s">
        <v>95</v>
      </c>
      <c r="B97" t="s">
        <v>94</v>
      </c>
      <c r="C97" s="1">
        <v>37523045.560000002</v>
      </c>
      <c r="D97">
        <v>0</v>
      </c>
      <c r="E97">
        <v>0</v>
      </c>
      <c r="F97" s="1">
        <v>37523045.560000002</v>
      </c>
      <c r="G97" s="1">
        <v>40000</v>
      </c>
    </row>
    <row r="98" spans="1:7" x14ac:dyDescent="0.25">
      <c r="A98" t="s">
        <v>93</v>
      </c>
      <c r="B98" t="s">
        <v>528</v>
      </c>
      <c r="C98" s="1">
        <v>129259707.78</v>
      </c>
      <c r="D98">
        <v>0</v>
      </c>
      <c r="E98">
        <v>0</v>
      </c>
      <c r="F98" s="1">
        <v>129259707.78</v>
      </c>
      <c r="G98" s="1">
        <v>459000</v>
      </c>
    </row>
    <row r="99" spans="1:7" x14ac:dyDescent="0.25">
      <c r="A99" t="s">
        <v>92</v>
      </c>
      <c r="B99" t="s">
        <v>91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 t="s">
        <v>90</v>
      </c>
      <c r="B100" t="s">
        <v>89</v>
      </c>
      <c r="C100" s="1">
        <v>100000</v>
      </c>
      <c r="D100">
        <v>0</v>
      </c>
      <c r="E100">
        <v>0</v>
      </c>
      <c r="F100" s="1">
        <v>100000</v>
      </c>
      <c r="G100">
        <v>0</v>
      </c>
    </row>
    <row r="101" spans="1:7" x14ac:dyDescent="0.25">
      <c r="A101" t="s">
        <v>88</v>
      </c>
      <c r="B101" t="s">
        <v>529</v>
      </c>
      <c r="C101" s="1">
        <v>223486900</v>
      </c>
      <c r="D101">
        <v>0</v>
      </c>
      <c r="E101">
        <v>0</v>
      </c>
      <c r="F101" s="1">
        <v>223486900</v>
      </c>
      <c r="G101">
        <v>0</v>
      </c>
    </row>
    <row r="102" spans="1:7" x14ac:dyDescent="0.25">
      <c r="A102" t="s">
        <v>86</v>
      </c>
      <c r="B102" t="s">
        <v>85</v>
      </c>
      <c r="C102" s="1">
        <v>300000</v>
      </c>
      <c r="D102">
        <v>0</v>
      </c>
      <c r="E102">
        <v>0</v>
      </c>
      <c r="F102" s="1">
        <v>300000</v>
      </c>
      <c r="G102">
        <v>0</v>
      </c>
    </row>
    <row r="103" spans="1:7" x14ac:dyDescent="0.25">
      <c r="A103" t="s">
        <v>84</v>
      </c>
      <c r="B103" t="s">
        <v>83</v>
      </c>
      <c r="C103" s="1">
        <v>1489245141.5899999</v>
      </c>
      <c r="D103">
        <v>0</v>
      </c>
      <c r="E103">
        <v>0</v>
      </c>
      <c r="F103" s="1">
        <v>1489245141.5899999</v>
      </c>
      <c r="G103">
        <v>0</v>
      </c>
    </row>
    <row r="104" spans="1:7" x14ac:dyDescent="0.25">
      <c r="A104" t="s">
        <v>500</v>
      </c>
      <c r="B104" t="s">
        <v>501</v>
      </c>
      <c r="C104" s="1">
        <v>100000</v>
      </c>
      <c r="D104">
        <v>0</v>
      </c>
      <c r="E104">
        <v>0</v>
      </c>
      <c r="F104" s="1">
        <v>100000</v>
      </c>
      <c r="G104">
        <v>0</v>
      </c>
    </row>
    <row r="105" spans="1:7" x14ac:dyDescent="0.25">
      <c r="A105" t="s">
        <v>82</v>
      </c>
      <c r="B105" t="s">
        <v>81</v>
      </c>
      <c r="C105" s="1">
        <v>922131439.04999995</v>
      </c>
      <c r="D105">
        <v>0</v>
      </c>
      <c r="E105">
        <v>0</v>
      </c>
      <c r="F105" s="1">
        <v>922131439.04999995</v>
      </c>
      <c r="G105">
        <v>0</v>
      </c>
    </row>
    <row r="106" spans="1:7" x14ac:dyDescent="0.25">
      <c r="A106" t="s">
        <v>80</v>
      </c>
      <c r="B106" t="s">
        <v>79</v>
      </c>
      <c r="C106" s="1">
        <v>10100000</v>
      </c>
      <c r="D106">
        <v>0</v>
      </c>
      <c r="E106">
        <v>0</v>
      </c>
      <c r="F106" s="1">
        <v>10100000</v>
      </c>
      <c r="G106">
        <v>0</v>
      </c>
    </row>
    <row r="107" spans="1:7" x14ac:dyDescent="0.25">
      <c r="A107" t="s">
        <v>78</v>
      </c>
      <c r="B107" t="s">
        <v>77</v>
      </c>
      <c r="C107" s="1">
        <v>100000000</v>
      </c>
      <c r="D107">
        <v>0</v>
      </c>
      <c r="E107">
        <v>0</v>
      </c>
      <c r="F107" s="1">
        <v>100000000</v>
      </c>
      <c r="G107">
        <v>0</v>
      </c>
    </row>
    <row r="108" spans="1:7" x14ac:dyDescent="0.25">
      <c r="A108" t="s">
        <v>502</v>
      </c>
      <c r="B108" t="s">
        <v>503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x14ac:dyDescent="0.25">
      <c r="A109" t="s">
        <v>504</v>
      </c>
      <c r="B109" t="s">
        <v>505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x14ac:dyDescent="0.25">
      <c r="A110" t="s">
        <v>506</v>
      </c>
      <c r="B110" t="s">
        <v>505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 t="s">
        <v>76</v>
      </c>
      <c r="B111" t="s">
        <v>75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A112" t="s">
        <v>74</v>
      </c>
      <c r="B112" t="s">
        <v>73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x14ac:dyDescent="0.25">
      <c r="A113" t="s">
        <v>72</v>
      </c>
      <c r="B113" t="s">
        <v>530</v>
      </c>
      <c r="C113" s="1">
        <v>71860000</v>
      </c>
      <c r="D113">
        <v>0</v>
      </c>
      <c r="E113">
        <v>0</v>
      </c>
      <c r="F113" s="1">
        <v>71860000</v>
      </c>
      <c r="G113">
        <v>0</v>
      </c>
    </row>
    <row r="114" spans="1:7" x14ac:dyDescent="0.25">
      <c r="A114" t="s">
        <v>70</v>
      </c>
      <c r="B114" t="s">
        <v>69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68</v>
      </c>
      <c r="B115" t="s">
        <v>67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 t="s">
        <v>66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65</v>
      </c>
      <c r="B117" t="s">
        <v>64</v>
      </c>
      <c r="C117" s="1">
        <v>100000</v>
      </c>
      <c r="D117">
        <v>0</v>
      </c>
      <c r="E117">
        <v>0</v>
      </c>
      <c r="F117" s="1">
        <v>100000</v>
      </c>
      <c r="G117">
        <v>0</v>
      </c>
    </row>
    <row r="118" spans="1:7" x14ac:dyDescent="0.25">
      <c r="A118" t="s">
        <v>62</v>
      </c>
      <c r="B118" t="s">
        <v>61</v>
      </c>
      <c r="C118" s="1">
        <v>61790910.549999997</v>
      </c>
      <c r="D118">
        <v>0</v>
      </c>
      <c r="E118">
        <v>0</v>
      </c>
      <c r="F118" s="1">
        <v>61790910.549999997</v>
      </c>
      <c r="G118">
        <v>0</v>
      </c>
    </row>
    <row r="119" spans="1:7" x14ac:dyDescent="0.25">
      <c r="A119" t="s">
        <v>60</v>
      </c>
      <c r="B119" t="s">
        <v>59</v>
      </c>
      <c r="C119" s="1">
        <v>381284997.14999998</v>
      </c>
      <c r="D119">
        <v>0</v>
      </c>
      <c r="E119">
        <v>0</v>
      </c>
      <c r="F119" s="1">
        <v>381284997.14999998</v>
      </c>
      <c r="G119">
        <v>0</v>
      </c>
    </row>
    <row r="120" spans="1:7" x14ac:dyDescent="0.25">
      <c r="A120" t="s">
        <v>58</v>
      </c>
      <c r="B120" t="s">
        <v>57</v>
      </c>
      <c r="C120" s="1">
        <v>617909105.48000002</v>
      </c>
      <c r="D120">
        <v>0</v>
      </c>
      <c r="E120">
        <v>0</v>
      </c>
      <c r="F120" s="1">
        <v>617909105.48000002</v>
      </c>
      <c r="G120">
        <v>0</v>
      </c>
    </row>
    <row r="121" spans="1:7" x14ac:dyDescent="0.25">
      <c r="A121" t="s">
        <v>56</v>
      </c>
      <c r="B121" t="s">
        <v>55</v>
      </c>
      <c r="C121" s="1">
        <v>919051717.82000005</v>
      </c>
      <c r="D121">
        <v>0</v>
      </c>
      <c r="E121">
        <v>0</v>
      </c>
      <c r="F121" s="1">
        <v>919051717.82000005</v>
      </c>
      <c r="G121" s="1">
        <v>178713841.16</v>
      </c>
    </row>
    <row r="122" spans="1:7" x14ac:dyDescent="0.25">
      <c r="A122" t="s">
        <v>54</v>
      </c>
      <c r="B122" t="s">
        <v>36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 t="s">
        <v>53</v>
      </c>
      <c r="B123" t="s">
        <v>52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51</v>
      </c>
      <c r="B124" t="s">
        <v>50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 x14ac:dyDescent="0.25">
      <c r="A125" t="s">
        <v>49</v>
      </c>
      <c r="B125" t="s">
        <v>48</v>
      </c>
      <c r="C125" s="1">
        <v>29276085.809999999</v>
      </c>
      <c r="D125">
        <v>0</v>
      </c>
      <c r="E125">
        <v>0</v>
      </c>
      <c r="F125" s="1">
        <v>29276085.809999999</v>
      </c>
      <c r="G125" s="1">
        <v>1404762.78</v>
      </c>
    </row>
    <row r="126" spans="1:7" x14ac:dyDescent="0.25">
      <c r="A126" t="s">
        <v>47</v>
      </c>
      <c r="B126" t="s">
        <v>46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 x14ac:dyDescent="0.25">
      <c r="A127" t="s">
        <v>45</v>
      </c>
      <c r="B127" t="s">
        <v>44</v>
      </c>
      <c r="C127" s="1">
        <v>328487113.56999999</v>
      </c>
      <c r="D127">
        <v>0</v>
      </c>
      <c r="E127">
        <v>0</v>
      </c>
      <c r="F127" s="1">
        <v>328487113.56999999</v>
      </c>
      <c r="G127" s="1">
        <v>79069930.159999996</v>
      </c>
    </row>
    <row r="128" spans="1:7" x14ac:dyDescent="0.25">
      <c r="A128" t="s">
        <v>43</v>
      </c>
      <c r="B128" t="s">
        <v>42</v>
      </c>
      <c r="C128" s="1">
        <v>2205019.7999999998</v>
      </c>
      <c r="D128">
        <v>0</v>
      </c>
      <c r="E128">
        <v>0</v>
      </c>
      <c r="F128" s="1">
        <v>2205019.7999999998</v>
      </c>
      <c r="G128" s="1">
        <v>583366.89</v>
      </c>
    </row>
    <row r="129" spans="1:7" x14ac:dyDescent="0.25">
      <c r="A129" t="s">
        <v>41</v>
      </c>
      <c r="B129" t="s">
        <v>40</v>
      </c>
      <c r="C129" s="1">
        <v>183750.91</v>
      </c>
      <c r="D129">
        <v>0</v>
      </c>
      <c r="E129">
        <v>0</v>
      </c>
      <c r="F129" s="1">
        <v>183750.91</v>
      </c>
      <c r="G129">
        <v>0</v>
      </c>
    </row>
    <row r="130" spans="1:7" x14ac:dyDescent="0.25">
      <c r="A130" t="s">
        <v>39</v>
      </c>
      <c r="B130" t="s">
        <v>38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x14ac:dyDescent="0.25">
      <c r="A131" t="s">
        <v>37</v>
      </c>
      <c r="B131" t="s">
        <v>36</v>
      </c>
      <c r="C131" s="1">
        <v>196900000</v>
      </c>
      <c r="D131">
        <v>0</v>
      </c>
      <c r="E131">
        <v>0</v>
      </c>
      <c r="F131" s="1">
        <v>196900000</v>
      </c>
      <c r="G131" s="1">
        <v>32333178.34</v>
      </c>
    </row>
    <row r="132" spans="1:7" x14ac:dyDescent="0.25">
      <c r="A132" t="s">
        <v>35</v>
      </c>
      <c r="B132" t="s">
        <v>34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33</v>
      </c>
      <c r="B133" t="s">
        <v>32</v>
      </c>
      <c r="C133" s="1">
        <v>316000000</v>
      </c>
      <c r="D133">
        <v>0</v>
      </c>
      <c r="E133">
        <v>0</v>
      </c>
      <c r="F133" s="1">
        <v>316000000</v>
      </c>
      <c r="G133" s="1">
        <v>986508.04</v>
      </c>
    </row>
    <row r="134" spans="1:7" x14ac:dyDescent="0.25">
      <c r="A134" t="s">
        <v>31</v>
      </c>
      <c r="B134" t="s">
        <v>30</v>
      </c>
      <c r="C134" s="1">
        <v>30000000</v>
      </c>
      <c r="D134">
        <v>0</v>
      </c>
      <c r="E134">
        <v>0</v>
      </c>
      <c r="F134" s="1">
        <v>30000000</v>
      </c>
      <c r="G134" s="1">
        <v>8575869.3599999994</v>
      </c>
    </row>
    <row r="135" spans="1:7" x14ac:dyDescent="0.25">
      <c r="A135" t="s">
        <v>28</v>
      </c>
      <c r="B135" t="s">
        <v>27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474</v>
      </c>
      <c r="B136" t="s">
        <v>475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26</v>
      </c>
      <c r="B137" t="s">
        <v>25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24</v>
      </c>
      <c r="B138" t="s">
        <v>23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x14ac:dyDescent="0.25">
      <c r="A139" t="s">
        <v>22</v>
      </c>
      <c r="B139" t="s">
        <v>21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20</v>
      </c>
      <c r="B140" t="s">
        <v>19</v>
      </c>
      <c r="C140" s="1">
        <v>731285817.42999995</v>
      </c>
      <c r="D140">
        <v>0</v>
      </c>
      <c r="E140">
        <v>0</v>
      </c>
      <c r="F140" s="1">
        <v>731285817.42999995</v>
      </c>
      <c r="G140">
        <v>0</v>
      </c>
    </row>
    <row r="141" spans="1:7" x14ac:dyDescent="0.25">
      <c r="A141" t="s">
        <v>18</v>
      </c>
      <c r="B141" t="s">
        <v>17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x14ac:dyDescent="0.25">
      <c r="A142" t="s">
        <v>16</v>
      </c>
      <c r="B142" t="s">
        <v>15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 t="s">
        <v>13</v>
      </c>
      <c r="B143" t="s">
        <v>12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 t="s">
        <v>11</v>
      </c>
      <c r="B144" t="s">
        <v>10</v>
      </c>
      <c r="C144" s="1">
        <v>302500000</v>
      </c>
      <c r="D144">
        <v>0</v>
      </c>
      <c r="E144">
        <v>0</v>
      </c>
      <c r="F144" s="1">
        <v>302500000</v>
      </c>
      <c r="G144" s="1">
        <v>84355531.129999995</v>
      </c>
    </row>
    <row r="145" spans="1:7" x14ac:dyDescent="0.25">
      <c r="A145" t="s">
        <v>9</v>
      </c>
      <c r="B145" t="s">
        <v>8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 x14ac:dyDescent="0.25">
      <c r="A146" t="s">
        <v>7</v>
      </c>
      <c r="B146" t="s">
        <v>6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5</v>
      </c>
      <c r="B147" t="s">
        <v>4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 t="s">
        <v>3</v>
      </c>
      <c r="B148" t="s">
        <v>2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x14ac:dyDescent="0.25">
      <c r="A149" t="s">
        <v>522</v>
      </c>
      <c r="B149" t="s">
        <v>531</v>
      </c>
      <c r="C149" s="1">
        <v>26976243604.23</v>
      </c>
      <c r="D149">
        <v>0</v>
      </c>
      <c r="E149">
        <v>0</v>
      </c>
      <c r="F149" s="1">
        <v>26976243604.23</v>
      </c>
      <c r="G149" s="1">
        <v>3931286480.0100002</v>
      </c>
    </row>
    <row r="150" spans="1:7" x14ac:dyDescent="0.25">
      <c r="C150" s="1"/>
      <c r="F150" s="1"/>
      <c r="G150" s="1"/>
    </row>
    <row r="151" spans="1:7" x14ac:dyDescent="0.25">
      <c r="C151" s="1"/>
      <c r="F151" s="1"/>
      <c r="G151" s="1"/>
    </row>
    <row r="152" spans="1:7" x14ac:dyDescent="0.25">
      <c r="C152" s="1"/>
      <c r="F152" s="1"/>
      <c r="G152" s="1"/>
    </row>
    <row r="153" spans="1:7" x14ac:dyDescent="0.25">
      <c r="C153" s="1"/>
      <c r="F153" s="1"/>
      <c r="G153" s="1"/>
    </row>
    <row r="154" spans="1:7" x14ac:dyDescent="0.25">
      <c r="C154" s="1"/>
      <c r="F154" s="1"/>
      <c r="G154" s="1"/>
    </row>
    <row r="155" spans="1:7" x14ac:dyDescent="0.25">
      <c r="C155" s="1"/>
      <c r="F155" s="1"/>
      <c r="G155" s="1"/>
    </row>
    <row r="157" spans="1:7" x14ac:dyDescent="0.25">
      <c r="C157" s="1"/>
      <c r="F157" s="1"/>
      <c r="G157" s="1"/>
    </row>
    <row r="158" spans="1:7" x14ac:dyDescent="0.25">
      <c r="C158" s="1"/>
      <c r="F158" s="1"/>
      <c r="G158" s="1"/>
    </row>
    <row r="159" spans="1:7" x14ac:dyDescent="0.25">
      <c r="C159" s="1"/>
      <c r="F159" s="1"/>
      <c r="G159" s="1"/>
    </row>
    <row r="160" spans="1:7" x14ac:dyDescent="0.25">
      <c r="C160" s="1"/>
      <c r="F160" s="1"/>
      <c r="G160" s="1"/>
    </row>
    <row r="161" spans="3:7" x14ac:dyDescent="0.25">
      <c r="C161" s="1"/>
      <c r="F161" s="1"/>
      <c r="G161" s="1"/>
    </row>
    <row r="162" spans="3:7" x14ac:dyDescent="0.25">
      <c r="C162" s="1"/>
      <c r="F162" s="1"/>
      <c r="G162" s="1"/>
    </row>
    <row r="163" spans="3:7" x14ac:dyDescent="0.25">
      <c r="C163" s="1"/>
      <c r="F163" s="1"/>
      <c r="G163" s="1"/>
    </row>
    <row r="164" spans="3:7" x14ac:dyDescent="0.25">
      <c r="C164" s="1"/>
      <c r="F164" s="1"/>
      <c r="G164" s="1"/>
    </row>
    <row r="165" spans="3:7" x14ac:dyDescent="0.25">
      <c r="C165" s="1"/>
      <c r="F165" s="1"/>
      <c r="G165" s="1"/>
    </row>
    <row r="167" spans="3:7" x14ac:dyDescent="0.25">
      <c r="C167" s="1"/>
      <c r="F167" s="1"/>
      <c r="G167" s="1"/>
    </row>
    <row r="168" spans="3:7" x14ac:dyDescent="0.25">
      <c r="C168" s="1"/>
      <c r="F168" s="1"/>
      <c r="G168" s="1"/>
    </row>
    <row r="169" spans="3:7" x14ac:dyDescent="0.25">
      <c r="C169" s="1"/>
      <c r="F169" s="1"/>
      <c r="G169" s="1"/>
    </row>
    <row r="170" spans="3:7" x14ac:dyDescent="0.25">
      <c r="C170" s="1"/>
      <c r="F170" s="1"/>
      <c r="G170" s="1"/>
    </row>
    <row r="171" spans="3:7" x14ac:dyDescent="0.25">
      <c r="C171" s="1"/>
      <c r="F171" s="1"/>
      <c r="G171" s="1"/>
    </row>
    <row r="172" spans="3:7" x14ac:dyDescent="0.25">
      <c r="C172" s="1"/>
      <c r="F172" s="1"/>
      <c r="G172" s="1"/>
    </row>
    <row r="174" spans="3:7" x14ac:dyDescent="0.25">
      <c r="C174" s="1"/>
      <c r="F174" s="1"/>
      <c r="G174" s="1"/>
    </row>
    <row r="175" spans="3:7" x14ac:dyDescent="0.25">
      <c r="C175" s="1"/>
      <c r="F175" s="1"/>
      <c r="G175" s="1"/>
    </row>
    <row r="176" spans="3:7" x14ac:dyDescent="0.25">
      <c r="C176" s="1"/>
      <c r="F176" s="1"/>
      <c r="G176" s="1"/>
    </row>
    <row r="177" spans="3:7" x14ac:dyDescent="0.25">
      <c r="C177" s="1"/>
      <c r="F177" s="1"/>
      <c r="G177" s="1"/>
    </row>
    <row r="178" spans="3:7" x14ac:dyDescent="0.25">
      <c r="C178" s="1"/>
      <c r="F178" s="1"/>
      <c r="G178" s="1"/>
    </row>
    <row r="179" spans="3:7" x14ac:dyDescent="0.25">
      <c r="C179" s="1"/>
      <c r="F179" s="1"/>
    </row>
    <row r="180" spans="3:7" x14ac:dyDescent="0.25">
      <c r="C180" s="1"/>
      <c r="F180" s="1"/>
    </row>
    <row r="182" spans="3:7" x14ac:dyDescent="0.25">
      <c r="C182" s="1"/>
      <c r="F182" s="1"/>
    </row>
    <row r="183" spans="3:7" x14ac:dyDescent="0.25">
      <c r="C183" s="1"/>
      <c r="F183" s="1"/>
      <c r="G183" s="1"/>
    </row>
    <row r="184" spans="3:7" x14ac:dyDescent="0.25">
      <c r="C184" s="1"/>
      <c r="F184" s="1"/>
      <c r="G184" s="1"/>
    </row>
    <row r="185" spans="3:7" x14ac:dyDescent="0.25">
      <c r="C185" s="1"/>
      <c r="F185" s="1"/>
      <c r="G185" s="1"/>
    </row>
    <row r="186" spans="3:7" x14ac:dyDescent="0.25">
      <c r="C186" s="1"/>
      <c r="F186" s="1"/>
      <c r="G186" s="1"/>
    </row>
    <row r="188" spans="3:7" x14ac:dyDescent="0.25">
      <c r="C188" s="1"/>
      <c r="F188" s="1"/>
      <c r="G188" s="1"/>
    </row>
    <row r="189" spans="3:7" x14ac:dyDescent="0.25">
      <c r="C189" s="1"/>
      <c r="F189" s="1"/>
    </row>
    <row r="191" spans="3:7" x14ac:dyDescent="0.25">
      <c r="C191" s="1"/>
      <c r="F191" s="1"/>
    </row>
    <row r="193" spans="2:7" x14ac:dyDescent="0.25">
      <c r="C193" s="1"/>
      <c r="F193" s="1"/>
      <c r="G193" s="1"/>
    </row>
    <row r="194" spans="2:7" x14ac:dyDescent="0.25">
      <c r="C194" s="1"/>
      <c r="F194" s="1"/>
      <c r="G194" s="1"/>
    </row>
    <row r="198" spans="2:7" x14ac:dyDescent="0.25">
      <c r="E198" t="s">
        <v>507</v>
      </c>
      <c r="F198" t="s">
        <v>508</v>
      </c>
    </row>
    <row r="200" spans="2:7" x14ac:dyDescent="0.25">
      <c r="E200" t="s">
        <v>509</v>
      </c>
      <c r="F200" t="s">
        <v>510</v>
      </c>
    </row>
    <row r="201" spans="2:7" x14ac:dyDescent="0.25">
      <c r="E201" t="s">
        <v>511</v>
      </c>
      <c r="F201" t="s">
        <v>512</v>
      </c>
    </row>
    <row r="202" spans="2:7" x14ac:dyDescent="0.25">
      <c r="E202" t="s">
        <v>513</v>
      </c>
      <c r="F202" t="s">
        <v>523</v>
      </c>
    </row>
    <row r="204" spans="2:7" x14ac:dyDescent="0.25">
      <c r="B204" t="s">
        <v>515</v>
      </c>
    </row>
    <row r="205" spans="2:7" x14ac:dyDescent="0.25">
      <c r="B205" t="s">
        <v>515</v>
      </c>
      <c r="D205" t="s">
        <v>516</v>
      </c>
      <c r="E205" t="s">
        <v>517</v>
      </c>
      <c r="G205" t="s">
        <v>518</v>
      </c>
    </row>
    <row r="206" spans="2:7" x14ac:dyDescent="0.25">
      <c r="B206" t="s">
        <v>515</v>
      </c>
    </row>
    <row r="207" spans="2:7" x14ac:dyDescent="0.25">
      <c r="B207" t="s">
        <v>515</v>
      </c>
      <c r="C207" t="s">
        <v>514</v>
      </c>
      <c r="D207" t="s">
        <v>514</v>
      </c>
      <c r="E207" t="s">
        <v>514</v>
      </c>
      <c r="F207" t="s">
        <v>514</v>
      </c>
      <c r="G207" t="s">
        <v>514</v>
      </c>
    </row>
    <row r="208" spans="2:7" x14ac:dyDescent="0.25">
      <c r="B208" t="s">
        <v>515</v>
      </c>
      <c r="D208" t="s">
        <v>519</v>
      </c>
      <c r="E208" t="s">
        <v>520</v>
      </c>
    </row>
    <row r="210" spans="3:7" x14ac:dyDescent="0.25">
      <c r="C210" t="s">
        <v>514</v>
      </c>
      <c r="D210" t="s">
        <v>514</v>
      </c>
      <c r="E210" t="s">
        <v>514</v>
      </c>
      <c r="F210" t="s">
        <v>514</v>
      </c>
      <c r="G210" t="s">
        <v>514</v>
      </c>
    </row>
    <row r="212" spans="3:7" x14ac:dyDescent="0.25">
      <c r="C212" t="s">
        <v>514</v>
      </c>
      <c r="D212" t="s">
        <v>514</v>
      </c>
      <c r="E212" t="s">
        <v>514</v>
      </c>
      <c r="F212" t="s">
        <v>514</v>
      </c>
      <c r="G212" t="s">
        <v>514</v>
      </c>
    </row>
    <row r="214" spans="3:7" x14ac:dyDescent="0.25">
      <c r="C214" t="s">
        <v>514</v>
      </c>
      <c r="D214" t="s">
        <v>514</v>
      </c>
      <c r="E214" t="s">
        <v>514</v>
      </c>
      <c r="F214" t="s">
        <v>514</v>
      </c>
      <c r="G214" t="s">
        <v>514</v>
      </c>
    </row>
    <row r="216" spans="3:7" x14ac:dyDescent="0.25">
      <c r="C216" t="s">
        <v>514</v>
      </c>
      <c r="D216" t="s">
        <v>514</v>
      </c>
      <c r="E216" t="s">
        <v>514</v>
      </c>
      <c r="F216" t="s">
        <v>514</v>
      </c>
      <c r="G216" t="s">
        <v>514</v>
      </c>
    </row>
    <row r="218" spans="3:7" x14ac:dyDescent="0.25">
      <c r="C218" t="s">
        <v>514</v>
      </c>
      <c r="D218" t="s">
        <v>514</v>
      </c>
      <c r="E218" t="s">
        <v>514</v>
      </c>
      <c r="F218" t="s">
        <v>514</v>
      </c>
      <c r="G218" t="s">
        <v>514</v>
      </c>
    </row>
    <row r="220" spans="3:7" x14ac:dyDescent="0.25">
      <c r="C220" t="s">
        <v>514</v>
      </c>
      <c r="D220" t="s">
        <v>514</v>
      </c>
      <c r="E220" t="s">
        <v>514</v>
      </c>
      <c r="F220" t="s">
        <v>514</v>
      </c>
      <c r="G220" t="s">
        <v>514</v>
      </c>
    </row>
    <row r="222" spans="3:7" x14ac:dyDescent="0.25">
      <c r="C222" t="s">
        <v>514</v>
      </c>
      <c r="D222" t="s">
        <v>514</v>
      </c>
      <c r="E222" t="s">
        <v>514</v>
      </c>
      <c r="F222" t="s">
        <v>514</v>
      </c>
      <c r="G222" t="s">
        <v>514</v>
      </c>
    </row>
    <row r="224" spans="3:7" x14ac:dyDescent="0.25">
      <c r="C224" t="s">
        <v>514</v>
      </c>
      <c r="D224" t="s">
        <v>514</v>
      </c>
      <c r="E224" t="s">
        <v>514</v>
      </c>
      <c r="F224" t="s">
        <v>514</v>
      </c>
      <c r="G224" t="s">
        <v>514</v>
      </c>
    </row>
    <row r="226" spans="2:7" x14ac:dyDescent="0.25">
      <c r="E226" t="s">
        <v>507</v>
      </c>
      <c r="F226" t="s">
        <v>508</v>
      </c>
    </row>
    <row r="228" spans="2:7" x14ac:dyDescent="0.25">
      <c r="E228" t="s">
        <v>509</v>
      </c>
      <c r="F228" t="s">
        <v>510</v>
      </c>
    </row>
    <row r="229" spans="2:7" x14ac:dyDescent="0.25">
      <c r="E229" t="s">
        <v>511</v>
      </c>
      <c r="F229" t="s">
        <v>512</v>
      </c>
    </row>
    <row r="230" spans="2:7" x14ac:dyDescent="0.25">
      <c r="E230" t="s">
        <v>513</v>
      </c>
      <c r="F230" t="s">
        <v>523</v>
      </c>
    </row>
    <row r="232" spans="2:7" x14ac:dyDescent="0.25">
      <c r="B232" t="s">
        <v>515</v>
      </c>
    </row>
    <row r="233" spans="2:7" x14ac:dyDescent="0.25">
      <c r="B233" t="s">
        <v>515</v>
      </c>
      <c r="D233" t="s">
        <v>516</v>
      </c>
      <c r="E233" t="s">
        <v>517</v>
      </c>
      <c r="G233" t="s">
        <v>518</v>
      </c>
    </row>
    <row r="234" spans="2:7" x14ac:dyDescent="0.25">
      <c r="B234" t="s">
        <v>515</v>
      </c>
    </row>
    <row r="235" spans="2:7" x14ac:dyDescent="0.25">
      <c r="B235" t="s">
        <v>515</v>
      </c>
      <c r="C235" t="s">
        <v>514</v>
      </c>
      <c r="D235" t="s">
        <v>514</v>
      </c>
      <c r="E235" t="s">
        <v>514</v>
      </c>
      <c r="F235" t="s">
        <v>514</v>
      </c>
      <c r="G235" t="s">
        <v>514</v>
      </c>
    </row>
    <row r="236" spans="2:7" x14ac:dyDescent="0.25">
      <c r="B236" t="s">
        <v>515</v>
      </c>
      <c r="D236" t="s">
        <v>519</v>
      </c>
      <c r="E236" t="s">
        <v>520</v>
      </c>
    </row>
    <row r="238" spans="2:7" x14ac:dyDescent="0.25">
      <c r="C238" t="s">
        <v>514</v>
      </c>
      <c r="D238" t="s">
        <v>514</v>
      </c>
      <c r="E238" t="s">
        <v>514</v>
      </c>
      <c r="F238" t="s">
        <v>514</v>
      </c>
      <c r="G238" t="s">
        <v>514</v>
      </c>
    </row>
    <row r="240" spans="2:7" x14ac:dyDescent="0.25">
      <c r="C240" t="s">
        <v>514</v>
      </c>
      <c r="D240" t="s">
        <v>514</v>
      </c>
      <c r="E240" t="s">
        <v>514</v>
      </c>
      <c r="F240" t="s">
        <v>514</v>
      </c>
      <c r="G240" t="s">
        <v>514</v>
      </c>
    </row>
    <row r="242" spans="2:7" x14ac:dyDescent="0.25">
      <c r="C242" t="s">
        <v>514</v>
      </c>
      <c r="D242" t="s">
        <v>514</v>
      </c>
      <c r="E242" t="s">
        <v>514</v>
      </c>
      <c r="F242" t="s">
        <v>514</v>
      </c>
      <c r="G242" t="s">
        <v>514</v>
      </c>
    </row>
    <row r="244" spans="2:7" x14ac:dyDescent="0.25">
      <c r="C244" t="s">
        <v>514</v>
      </c>
      <c r="D244" t="s">
        <v>514</v>
      </c>
      <c r="E244" t="s">
        <v>514</v>
      </c>
      <c r="F244" t="s">
        <v>514</v>
      </c>
      <c r="G244" t="s">
        <v>514</v>
      </c>
    </row>
    <row r="246" spans="2:7" x14ac:dyDescent="0.25">
      <c r="C246" t="s">
        <v>514</v>
      </c>
      <c r="D246" t="s">
        <v>514</v>
      </c>
      <c r="E246" t="s">
        <v>514</v>
      </c>
      <c r="F246" t="s">
        <v>514</v>
      </c>
      <c r="G246" t="s">
        <v>514</v>
      </c>
    </row>
    <row r="248" spans="2:7" x14ac:dyDescent="0.25">
      <c r="E248" t="s">
        <v>507</v>
      </c>
      <c r="F248" t="s">
        <v>508</v>
      </c>
    </row>
    <row r="250" spans="2:7" x14ac:dyDescent="0.25">
      <c r="E250" t="s">
        <v>509</v>
      </c>
      <c r="F250" t="s">
        <v>510</v>
      </c>
    </row>
    <row r="251" spans="2:7" x14ac:dyDescent="0.25">
      <c r="E251" t="s">
        <v>511</v>
      </c>
      <c r="F251" t="s">
        <v>512</v>
      </c>
    </row>
    <row r="252" spans="2:7" x14ac:dyDescent="0.25">
      <c r="E252" t="s">
        <v>513</v>
      </c>
      <c r="F252" t="s">
        <v>523</v>
      </c>
    </row>
    <row r="254" spans="2:7" x14ac:dyDescent="0.25">
      <c r="B254" t="s">
        <v>515</v>
      </c>
    </row>
    <row r="255" spans="2:7" x14ac:dyDescent="0.25">
      <c r="B255" t="s">
        <v>515</v>
      </c>
      <c r="D255" t="s">
        <v>516</v>
      </c>
      <c r="E255" t="s">
        <v>517</v>
      </c>
      <c r="G255" t="s">
        <v>518</v>
      </c>
    </row>
    <row r="256" spans="2:7" x14ac:dyDescent="0.25">
      <c r="B256" t="s">
        <v>515</v>
      </c>
    </row>
    <row r="257" spans="2:7" x14ac:dyDescent="0.25">
      <c r="B257" t="s">
        <v>515</v>
      </c>
      <c r="C257" t="s">
        <v>514</v>
      </c>
      <c r="D257" t="s">
        <v>514</v>
      </c>
      <c r="E257" t="s">
        <v>514</v>
      </c>
      <c r="F257" t="s">
        <v>514</v>
      </c>
      <c r="G257" t="s">
        <v>514</v>
      </c>
    </row>
    <row r="258" spans="2:7" x14ac:dyDescent="0.25">
      <c r="B258" t="s">
        <v>515</v>
      </c>
      <c r="D258" t="s">
        <v>519</v>
      </c>
      <c r="E258" t="s">
        <v>520</v>
      </c>
    </row>
    <row r="260" spans="2:7" x14ac:dyDescent="0.25">
      <c r="C260" t="s">
        <v>514</v>
      </c>
      <c r="D260" t="s">
        <v>514</v>
      </c>
      <c r="E260" t="s">
        <v>514</v>
      </c>
      <c r="F260" t="s">
        <v>514</v>
      </c>
      <c r="G260" t="s">
        <v>514</v>
      </c>
    </row>
    <row r="262" spans="2:7" x14ac:dyDescent="0.25">
      <c r="C262" t="s">
        <v>514</v>
      </c>
      <c r="D262" t="s">
        <v>514</v>
      </c>
      <c r="E262" t="s">
        <v>514</v>
      </c>
      <c r="F262" t="s">
        <v>514</v>
      </c>
      <c r="G262" t="s">
        <v>514</v>
      </c>
    </row>
    <row r="264" spans="2:7" x14ac:dyDescent="0.25">
      <c r="C264" t="s">
        <v>514</v>
      </c>
      <c r="D264" t="s">
        <v>514</v>
      </c>
      <c r="E264" t="s">
        <v>514</v>
      </c>
      <c r="F264" t="s">
        <v>514</v>
      </c>
      <c r="G264" t="s">
        <v>514</v>
      </c>
    </row>
    <row r="266" spans="2:7" x14ac:dyDescent="0.25">
      <c r="C266" t="s">
        <v>514</v>
      </c>
      <c r="D266" t="s">
        <v>514</v>
      </c>
      <c r="E266" t="s">
        <v>514</v>
      </c>
      <c r="F266" t="s">
        <v>514</v>
      </c>
      <c r="G266" t="s">
        <v>514</v>
      </c>
    </row>
    <row r="268" spans="2:7" x14ac:dyDescent="0.25">
      <c r="C268" t="s">
        <v>514</v>
      </c>
      <c r="D268" t="s">
        <v>514</v>
      </c>
      <c r="E268" t="s">
        <v>514</v>
      </c>
      <c r="F268" t="s">
        <v>514</v>
      </c>
      <c r="G268" t="s">
        <v>514</v>
      </c>
    </row>
    <row r="270" spans="2:7" x14ac:dyDescent="0.25">
      <c r="C270" t="s">
        <v>514</v>
      </c>
      <c r="D270" t="s">
        <v>514</v>
      </c>
      <c r="E270" t="s">
        <v>514</v>
      </c>
      <c r="F270" t="s">
        <v>514</v>
      </c>
      <c r="G270" t="s">
        <v>514</v>
      </c>
    </row>
    <row r="272" spans="2:7" x14ac:dyDescent="0.25">
      <c r="C272" t="s">
        <v>514</v>
      </c>
      <c r="D272" t="s">
        <v>514</v>
      </c>
      <c r="E272" t="s">
        <v>514</v>
      </c>
      <c r="F272" t="s">
        <v>514</v>
      </c>
      <c r="G272" t="s">
        <v>514</v>
      </c>
    </row>
    <row r="274" spans="2:7" x14ac:dyDescent="0.25">
      <c r="E274" t="s">
        <v>507</v>
      </c>
      <c r="F274" t="s">
        <v>508</v>
      </c>
    </row>
    <row r="276" spans="2:7" x14ac:dyDescent="0.25">
      <c r="E276" t="s">
        <v>509</v>
      </c>
      <c r="F276" t="s">
        <v>510</v>
      </c>
    </row>
    <row r="277" spans="2:7" x14ac:dyDescent="0.25">
      <c r="E277" t="s">
        <v>511</v>
      </c>
      <c r="F277" t="s">
        <v>512</v>
      </c>
    </row>
    <row r="278" spans="2:7" x14ac:dyDescent="0.25">
      <c r="E278" t="s">
        <v>513</v>
      </c>
      <c r="F278" t="s">
        <v>523</v>
      </c>
    </row>
    <row r="280" spans="2:7" x14ac:dyDescent="0.25">
      <c r="B280" t="s">
        <v>515</v>
      </c>
    </row>
    <row r="281" spans="2:7" x14ac:dyDescent="0.25">
      <c r="B281" t="s">
        <v>515</v>
      </c>
      <c r="D281" t="s">
        <v>516</v>
      </c>
      <c r="E281" t="s">
        <v>517</v>
      </c>
      <c r="G281" t="s">
        <v>518</v>
      </c>
    </row>
    <row r="282" spans="2:7" x14ac:dyDescent="0.25">
      <c r="B282" t="s">
        <v>515</v>
      </c>
    </row>
    <row r="283" spans="2:7" x14ac:dyDescent="0.25">
      <c r="B283" t="s">
        <v>515</v>
      </c>
      <c r="C283" t="s">
        <v>514</v>
      </c>
      <c r="D283" t="s">
        <v>514</v>
      </c>
      <c r="E283" t="s">
        <v>514</v>
      </c>
      <c r="F283" t="s">
        <v>514</v>
      </c>
      <c r="G283" t="s">
        <v>514</v>
      </c>
    </row>
    <row r="284" spans="2:7" x14ac:dyDescent="0.25">
      <c r="B284" t="s">
        <v>515</v>
      </c>
      <c r="D284" t="s">
        <v>519</v>
      </c>
      <c r="E284" t="s">
        <v>520</v>
      </c>
    </row>
    <row r="286" spans="2:7" x14ac:dyDescent="0.25">
      <c r="C286" t="s">
        <v>514</v>
      </c>
      <c r="D286" t="s">
        <v>514</v>
      </c>
      <c r="E286" t="s">
        <v>514</v>
      </c>
      <c r="F286" t="s">
        <v>514</v>
      </c>
      <c r="G286" t="s">
        <v>514</v>
      </c>
    </row>
    <row r="288" spans="2:7" x14ac:dyDescent="0.25">
      <c r="C288" t="s">
        <v>514</v>
      </c>
      <c r="D288" t="s">
        <v>514</v>
      </c>
      <c r="E288" t="s">
        <v>514</v>
      </c>
      <c r="F288" t="s">
        <v>514</v>
      </c>
      <c r="G288" t="s">
        <v>514</v>
      </c>
    </row>
    <row r="290" spans="3:7" x14ac:dyDescent="0.25">
      <c r="C290" t="s">
        <v>514</v>
      </c>
      <c r="D290" t="s">
        <v>514</v>
      </c>
      <c r="E290" t="s">
        <v>514</v>
      </c>
      <c r="F290" t="s">
        <v>514</v>
      </c>
      <c r="G290" t="s">
        <v>514</v>
      </c>
    </row>
    <row r="292" spans="3:7" x14ac:dyDescent="0.25">
      <c r="C292" t="s">
        <v>514</v>
      </c>
      <c r="D292" t="s">
        <v>514</v>
      </c>
      <c r="E292" t="s">
        <v>514</v>
      </c>
      <c r="F292" t="s">
        <v>514</v>
      </c>
      <c r="G292" t="s">
        <v>514</v>
      </c>
    </row>
    <row r="294" spans="3:7" x14ac:dyDescent="0.25">
      <c r="C294" t="s">
        <v>514</v>
      </c>
      <c r="D294" t="s">
        <v>514</v>
      </c>
      <c r="E294" t="s">
        <v>514</v>
      </c>
      <c r="F294" t="s">
        <v>514</v>
      </c>
      <c r="G294" t="s">
        <v>514</v>
      </c>
    </row>
    <row r="296" spans="3:7" x14ac:dyDescent="0.25">
      <c r="C296" t="s">
        <v>514</v>
      </c>
      <c r="D296" t="s">
        <v>514</v>
      </c>
      <c r="E296" t="s">
        <v>514</v>
      </c>
      <c r="F296" t="s">
        <v>514</v>
      </c>
      <c r="G296" t="s">
        <v>514</v>
      </c>
    </row>
    <row r="298" spans="3:7" x14ac:dyDescent="0.25">
      <c r="C298" t="s">
        <v>514</v>
      </c>
      <c r="D298" t="s">
        <v>514</v>
      </c>
      <c r="E298" t="s">
        <v>514</v>
      </c>
      <c r="F298" t="s">
        <v>514</v>
      </c>
      <c r="G298" t="s">
        <v>514</v>
      </c>
    </row>
    <row r="300" spans="3:7" x14ac:dyDescent="0.25">
      <c r="E300" t="s">
        <v>507</v>
      </c>
      <c r="F300" t="s">
        <v>508</v>
      </c>
    </row>
    <row r="302" spans="3:7" x14ac:dyDescent="0.25">
      <c r="E302" t="s">
        <v>509</v>
      </c>
      <c r="F302" t="s">
        <v>510</v>
      </c>
    </row>
    <row r="303" spans="3:7" x14ac:dyDescent="0.25">
      <c r="E303" t="s">
        <v>511</v>
      </c>
      <c r="F303" t="s">
        <v>512</v>
      </c>
    </row>
    <row r="304" spans="3:7" x14ac:dyDescent="0.25">
      <c r="E304" t="s">
        <v>513</v>
      </c>
      <c r="F304" t="s">
        <v>523</v>
      </c>
    </row>
    <row r="306" spans="2:7" x14ac:dyDescent="0.25">
      <c r="B306" t="s">
        <v>515</v>
      </c>
    </row>
    <row r="307" spans="2:7" x14ac:dyDescent="0.25">
      <c r="B307" t="s">
        <v>515</v>
      </c>
      <c r="D307" t="s">
        <v>516</v>
      </c>
      <c r="E307" t="s">
        <v>517</v>
      </c>
      <c r="G307" t="s">
        <v>518</v>
      </c>
    </row>
    <row r="308" spans="2:7" x14ac:dyDescent="0.25">
      <c r="B308" t="s">
        <v>515</v>
      </c>
    </row>
    <row r="309" spans="2:7" x14ac:dyDescent="0.25">
      <c r="B309" t="s">
        <v>515</v>
      </c>
      <c r="C309" t="s">
        <v>514</v>
      </c>
      <c r="D309" t="s">
        <v>514</v>
      </c>
      <c r="E309" t="s">
        <v>514</v>
      </c>
      <c r="F309" t="s">
        <v>514</v>
      </c>
      <c r="G309" t="s">
        <v>514</v>
      </c>
    </row>
    <row r="310" spans="2:7" x14ac:dyDescent="0.25">
      <c r="B310" t="s">
        <v>515</v>
      </c>
      <c r="D310" t="s">
        <v>519</v>
      </c>
      <c r="E310" t="s">
        <v>520</v>
      </c>
    </row>
    <row r="312" spans="2:7" x14ac:dyDescent="0.25">
      <c r="C312" t="s">
        <v>514</v>
      </c>
      <c r="D312" t="s">
        <v>514</v>
      </c>
      <c r="E312" t="s">
        <v>514</v>
      </c>
      <c r="F312" t="s">
        <v>514</v>
      </c>
      <c r="G312" t="s">
        <v>514</v>
      </c>
    </row>
    <row r="314" spans="2:7" x14ac:dyDescent="0.25">
      <c r="C314" t="s">
        <v>514</v>
      </c>
      <c r="D314" t="s">
        <v>514</v>
      </c>
      <c r="E314" t="s">
        <v>514</v>
      </c>
      <c r="F314" t="s">
        <v>514</v>
      </c>
      <c r="G314" t="s">
        <v>514</v>
      </c>
    </row>
    <row r="316" spans="2:7" x14ac:dyDescent="0.25">
      <c r="C316" t="s">
        <v>514</v>
      </c>
      <c r="D316" t="s">
        <v>514</v>
      </c>
      <c r="E316" t="s">
        <v>514</v>
      </c>
      <c r="F316" t="s">
        <v>514</v>
      </c>
      <c r="G316" t="s">
        <v>514</v>
      </c>
    </row>
    <row r="318" spans="2:7" x14ac:dyDescent="0.25">
      <c r="C318" t="s">
        <v>514</v>
      </c>
      <c r="D318" t="s">
        <v>514</v>
      </c>
      <c r="E318" t="s">
        <v>514</v>
      </c>
      <c r="F318" t="s">
        <v>514</v>
      </c>
      <c r="G318" t="s">
        <v>514</v>
      </c>
    </row>
    <row r="320" spans="2:7" x14ac:dyDescent="0.25">
      <c r="C320" t="s">
        <v>514</v>
      </c>
      <c r="D320" t="s">
        <v>514</v>
      </c>
      <c r="E320" t="s">
        <v>514</v>
      </c>
      <c r="F320" t="s">
        <v>514</v>
      </c>
      <c r="G320" t="s">
        <v>514</v>
      </c>
    </row>
    <row r="322" spans="2:7" x14ac:dyDescent="0.25">
      <c r="C322" t="s">
        <v>514</v>
      </c>
      <c r="D322" t="s">
        <v>514</v>
      </c>
      <c r="E322" t="s">
        <v>514</v>
      </c>
      <c r="F322" t="s">
        <v>514</v>
      </c>
      <c r="G322" t="s">
        <v>514</v>
      </c>
    </row>
    <row r="324" spans="2:7" x14ac:dyDescent="0.25">
      <c r="E324" t="s">
        <v>507</v>
      </c>
      <c r="F324" t="s">
        <v>508</v>
      </c>
    </row>
    <row r="326" spans="2:7" x14ac:dyDescent="0.25">
      <c r="E326" t="s">
        <v>509</v>
      </c>
      <c r="F326" t="s">
        <v>510</v>
      </c>
    </row>
    <row r="327" spans="2:7" x14ac:dyDescent="0.25">
      <c r="E327" t="s">
        <v>511</v>
      </c>
      <c r="F327" t="s">
        <v>512</v>
      </c>
    </row>
    <row r="328" spans="2:7" x14ac:dyDescent="0.25">
      <c r="E328" t="s">
        <v>513</v>
      </c>
      <c r="F328" t="s">
        <v>523</v>
      </c>
    </row>
    <row r="330" spans="2:7" x14ac:dyDescent="0.25">
      <c r="B330" t="s">
        <v>515</v>
      </c>
    </row>
    <row r="331" spans="2:7" x14ac:dyDescent="0.25">
      <c r="B331" t="s">
        <v>515</v>
      </c>
      <c r="D331" t="s">
        <v>516</v>
      </c>
      <c r="E331" t="s">
        <v>517</v>
      </c>
      <c r="G331" t="s">
        <v>518</v>
      </c>
    </row>
    <row r="332" spans="2:7" x14ac:dyDescent="0.25">
      <c r="B332" t="s">
        <v>515</v>
      </c>
    </row>
    <row r="333" spans="2:7" x14ac:dyDescent="0.25">
      <c r="B333" t="s">
        <v>515</v>
      </c>
      <c r="C333" t="s">
        <v>514</v>
      </c>
      <c r="D333" t="s">
        <v>514</v>
      </c>
      <c r="E333" t="s">
        <v>514</v>
      </c>
      <c r="F333" t="s">
        <v>514</v>
      </c>
      <c r="G333" t="s">
        <v>514</v>
      </c>
    </row>
    <row r="334" spans="2:7" x14ac:dyDescent="0.25">
      <c r="B334" t="s">
        <v>515</v>
      </c>
      <c r="D334" t="s">
        <v>519</v>
      </c>
      <c r="E334" t="s">
        <v>520</v>
      </c>
    </row>
    <row r="336" spans="2:7" x14ac:dyDescent="0.25">
      <c r="C336" t="s">
        <v>514</v>
      </c>
      <c r="D336" t="s">
        <v>514</v>
      </c>
      <c r="E336" t="s">
        <v>514</v>
      </c>
      <c r="F336" t="s">
        <v>514</v>
      </c>
      <c r="G336" t="s">
        <v>514</v>
      </c>
    </row>
    <row r="338" spans="3:7" x14ac:dyDescent="0.25">
      <c r="C338" t="s">
        <v>514</v>
      </c>
      <c r="D338" t="s">
        <v>514</v>
      </c>
      <c r="E338" t="s">
        <v>514</v>
      </c>
      <c r="F338" t="s">
        <v>514</v>
      </c>
      <c r="G338" t="s">
        <v>514</v>
      </c>
    </row>
    <row r="340" spans="3:7" x14ac:dyDescent="0.25">
      <c r="C340" t="s">
        <v>514</v>
      </c>
      <c r="D340" t="s">
        <v>514</v>
      </c>
      <c r="E340" t="s">
        <v>514</v>
      </c>
      <c r="F340" t="s">
        <v>514</v>
      </c>
      <c r="G340" t="s">
        <v>514</v>
      </c>
    </row>
    <row r="342" spans="3:7" x14ac:dyDescent="0.25">
      <c r="C342" t="s">
        <v>514</v>
      </c>
      <c r="D342" t="s">
        <v>514</v>
      </c>
      <c r="E342" t="s">
        <v>514</v>
      </c>
      <c r="F342" t="s">
        <v>514</v>
      </c>
      <c r="G342" t="s">
        <v>514</v>
      </c>
    </row>
    <row r="344" spans="3:7" x14ac:dyDescent="0.25">
      <c r="C344" t="s">
        <v>514</v>
      </c>
      <c r="D344" t="s">
        <v>514</v>
      </c>
      <c r="E344" t="s">
        <v>514</v>
      </c>
      <c r="F344" t="s">
        <v>514</v>
      </c>
      <c r="G344" t="s">
        <v>514</v>
      </c>
    </row>
    <row r="346" spans="3:7" x14ac:dyDescent="0.25">
      <c r="C346" t="s">
        <v>514</v>
      </c>
      <c r="D346" t="s">
        <v>514</v>
      </c>
      <c r="E346" t="s">
        <v>514</v>
      </c>
      <c r="F346" t="s">
        <v>514</v>
      </c>
      <c r="G346" t="s">
        <v>514</v>
      </c>
    </row>
    <row r="348" spans="3:7" x14ac:dyDescent="0.25">
      <c r="C348" t="s">
        <v>514</v>
      </c>
      <c r="D348" t="s">
        <v>514</v>
      </c>
      <c r="E348" t="s">
        <v>514</v>
      </c>
      <c r="F348" t="s">
        <v>514</v>
      </c>
      <c r="G348" t="s">
        <v>514</v>
      </c>
    </row>
    <row r="350" spans="3:7" x14ac:dyDescent="0.25">
      <c r="C350" t="s">
        <v>514</v>
      </c>
      <c r="D350" t="s">
        <v>514</v>
      </c>
      <c r="E350" t="s">
        <v>514</v>
      </c>
      <c r="F350" t="s">
        <v>514</v>
      </c>
      <c r="G350" t="s">
        <v>514</v>
      </c>
    </row>
    <row r="352" spans="3:7" x14ac:dyDescent="0.25">
      <c r="E352" t="s">
        <v>507</v>
      </c>
      <c r="F352" t="s">
        <v>508</v>
      </c>
    </row>
    <row r="354" spans="2:7" x14ac:dyDescent="0.25">
      <c r="E354" t="s">
        <v>509</v>
      </c>
      <c r="F354" t="s">
        <v>510</v>
      </c>
    </row>
    <row r="355" spans="2:7" x14ac:dyDescent="0.25">
      <c r="E355" t="s">
        <v>511</v>
      </c>
      <c r="F355" t="s">
        <v>512</v>
      </c>
    </row>
    <row r="356" spans="2:7" x14ac:dyDescent="0.25">
      <c r="E356" t="s">
        <v>513</v>
      </c>
      <c r="F356" t="s">
        <v>523</v>
      </c>
    </row>
    <row r="358" spans="2:7" x14ac:dyDescent="0.25">
      <c r="B358" t="s">
        <v>515</v>
      </c>
    </row>
    <row r="359" spans="2:7" x14ac:dyDescent="0.25">
      <c r="B359" t="s">
        <v>515</v>
      </c>
      <c r="D359" t="s">
        <v>516</v>
      </c>
      <c r="E359" t="s">
        <v>517</v>
      </c>
      <c r="G359" t="s">
        <v>518</v>
      </c>
    </row>
    <row r="360" spans="2:7" x14ac:dyDescent="0.25">
      <c r="B360" t="s">
        <v>515</v>
      </c>
    </row>
    <row r="361" spans="2:7" x14ac:dyDescent="0.25">
      <c r="B361" t="s">
        <v>515</v>
      </c>
      <c r="C361" t="s">
        <v>514</v>
      </c>
      <c r="D361" t="s">
        <v>514</v>
      </c>
      <c r="E361" t="s">
        <v>514</v>
      </c>
      <c r="F361" t="s">
        <v>514</v>
      </c>
      <c r="G361" t="s">
        <v>514</v>
      </c>
    </row>
    <row r="362" spans="2:7" x14ac:dyDescent="0.25">
      <c r="B362" t="s">
        <v>515</v>
      </c>
      <c r="D362" t="s">
        <v>519</v>
      </c>
      <c r="E362" t="s">
        <v>520</v>
      </c>
    </row>
    <row r="364" spans="2:7" x14ac:dyDescent="0.25">
      <c r="C364" t="s">
        <v>514</v>
      </c>
      <c r="D364" t="s">
        <v>514</v>
      </c>
      <c r="E364" t="s">
        <v>514</v>
      </c>
      <c r="F364" t="s">
        <v>514</v>
      </c>
      <c r="G364" t="s">
        <v>514</v>
      </c>
    </row>
    <row r="366" spans="2:7" x14ac:dyDescent="0.25">
      <c r="C366" t="s">
        <v>514</v>
      </c>
      <c r="D366" t="s">
        <v>514</v>
      </c>
      <c r="E366" t="s">
        <v>514</v>
      </c>
      <c r="F366" t="s">
        <v>514</v>
      </c>
      <c r="G366" t="s">
        <v>514</v>
      </c>
    </row>
    <row r="368" spans="2:7" x14ac:dyDescent="0.25">
      <c r="C368" t="s">
        <v>514</v>
      </c>
      <c r="D368" t="s">
        <v>514</v>
      </c>
      <c r="E368" t="s">
        <v>514</v>
      </c>
      <c r="F368" t="s">
        <v>514</v>
      </c>
      <c r="G368" t="s">
        <v>514</v>
      </c>
    </row>
    <row r="370" spans="3:7" x14ac:dyDescent="0.25">
      <c r="C370" t="s">
        <v>514</v>
      </c>
      <c r="D370" t="s">
        <v>514</v>
      </c>
      <c r="E370" t="s">
        <v>514</v>
      </c>
      <c r="F370" t="s">
        <v>514</v>
      </c>
      <c r="G370" t="s">
        <v>514</v>
      </c>
    </row>
    <row r="372" spans="3:7" x14ac:dyDescent="0.25">
      <c r="C372" t="s">
        <v>514</v>
      </c>
      <c r="D372" t="s">
        <v>514</v>
      </c>
      <c r="E372" t="s">
        <v>514</v>
      </c>
      <c r="F372" t="s">
        <v>514</v>
      </c>
      <c r="G372" t="s">
        <v>514</v>
      </c>
    </row>
    <row r="374" spans="3:7" x14ac:dyDescent="0.25">
      <c r="C374" t="s">
        <v>514</v>
      </c>
      <c r="D374" t="s">
        <v>514</v>
      </c>
      <c r="E374" t="s">
        <v>514</v>
      </c>
      <c r="F374" t="s">
        <v>514</v>
      </c>
      <c r="G374" t="s">
        <v>514</v>
      </c>
    </row>
    <row r="376" spans="3:7" x14ac:dyDescent="0.25">
      <c r="C376" t="s">
        <v>514</v>
      </c>
      <c r="D376" t="s">
        <v>514</v>
      </c>
      <c r="E376" t="s">
        <v>514</v>
      </c>
      <c r="F376" t="s">
        <v>514</v>
      </c>
      <c r="G376" t="s">
        <v>514</v>
      </c>
    </row>
    <row r="377" spans="3:7" x14ac:dyDescent="0.25">
      <c r="C377" t="s">
        <v>514</v>
      </c>
      <c r="D377" t="s">
        <v>514</v>
      </c>
      <c r="E377" t="s">
        <v>514</v>
      </c>
      <c r="F377" t="s">
        <v>514</v>
      </c>
      <c r="G377" t="s">
        <v>514</v>
      </c>
    </row>
  </sheetData>
  <sortState ref="A1:G398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H7" sqref="H7"/>
    </sheetView>
  </sheetViews>
  <sheetFormatPr baseColWidth="10" defaultRowHeight="15" x14ac:dyDescent="0.25"/>
  <cols>
    <col min="3" max="3" width="17.85546875" bestFit="1" customWidth="1"/>
    <col min="4" max="4" width="17.28515625" bestFit="1" customWidth="1"/>
    <col min="5" max="5" width="15.140625" bestFit="1" customWidth="1"/>
    <col min="6" max="6" width="17.85546875" bestFit="1" customWidth="1"/>
    <col min="7" max="7" width="15.28515625" bestFit="1" customWidth="1"/>
  </cols>
  <sheetData>
    <row r="1" spans="1:7" x14ac:dyDescent="0.25">
      <c r="A1" t="s">
        <v>278</v>
      </c>
      <c r="B1" t="s">
        <v>277</v>
      </c>
      <c r="C1" s="1">
        <v>3729808052.2800002</v>
      </c>
      <c r="D1" s="1">
        <v>128138400</v>
      </c>
      <c r="E1">
        <v>0</v>
      </c>
      <c r="F1" s="1">
        <v>3857946452.2800002</v>
      </c>
      <c r="G1" s="1">
        <v>1685103936.8</v>
      </c>
    </row>
    <row r="2" spans="1:7" x14ac:dyDescent="0.25">
      <c r="A2" t="s">
        <v>276</v>
      </c>
      <c r="B2" t="s">
        <v>275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274</v>
      </c>
      <c r="B3" t="s">
        <v>273</v>
      </c>
      <c r="C3" s="1">
        <v>214518084</v>
      </c>
      <c r="D3" s="1">
        <v>912000</v>
      </c>
      <c r="E3">
        <v>0</v>
      </c>
      <c r="F3" s="1">
        <v>215430084</v>
      </c>
      <c r="G3" s="1">
        <v>96827563.659999996</v>
      </c>
    </row>
    <row r="4" spans="1:7" x14ac:dyDescent="0.25">
      <c r="A4" t="s">
        <v>272</v>
      </c>
      <c r="B4" t="s">
        <v>271</v>
      </c>
      <c r="C4" s="1">
        <v>159870000</v>
      </c>
      <c r="D4" s="1">
        <v>96064924.629999995</v>
      </c>
      <c r="E4">
        <v>0</v>
      </c>
      <c r="F4" s="1">
        <v>255934924.63</v>
      </c>
      <c r="G4" s="1">
        <v>92557357.840000004</v>
      </c>
    </row>
    <row r="5" spans="1:7" x14ac:dyDescent="0.25">
      <c r="A5" t="s">
        <v>270</v>
      </c>
      <c r="B5" t="s">
        <v>269</v>
      </c>
      <c r="C5" s="1">
        <v>158800000</v>
      </c>
      <c r="D5" s="1">
        <v>69152386.939999998</v>
      </c>
      <c r="E5">
        <v>0</v>
      </c>
      <c r="F5" s="1">
        <v>227952386.94</v>
      </c>
      <c r="G5" s="1">
        <v>92652023.400000006</v>
      </c>
    </row>
    <row r="6" spans="1:7" x14ac:dyDescent="0.25">
      <c r="A6" t="s">
        <v>268</v>
      </c>
      <c r="B6" t="s">
        <v>267</v>
      </c>
      <c r="C6" s="1">
        <v>14797600</v>
      </c>
      <c r="D6" s="1">
        <v>13800000</v>
      </c>
      <c r="E6">
        <v>0</v>
      </c>
      <c r="F6" s="1">
        <v>28597600</v>
      </c>
      <c r="G6" s="1">
        <v>3887435.69</v>
      </c>
    </row>
    <row r="7" spans="1:7" x14ac:dyDescent="0.25">
      <c r="A7" t="s">
        <v>266</v>
      </c>
      <c r="B7" t="s">
        <v>265</v>
      </c>
      <c r="C7" s="1">
        <v>36143865</v>
      </c>
      <c r="D7" s="1">
        <v>18179430</v>
      </c>
      <c r="E7">
        <v>0</v>
      </c>
      <c r="F7" s="1">
        <v>54323295</v>
      </c>
      <c r="G7" s="1">
        <v>7369968.8600000003</v>
      </c>
    </row>
    <row r="8" spans="1:7" x14ac:dyDescent="0.25">
      <c r="A8" t="s">
        <v>264</v>
      </c>
      <c r="B8" t="s">
        <v>263</v>
      </c>
      <c r="C8" s="1">
        <v>534470050.11000001</v>
      </c>
      <c r="D8">
        <v>0</v>
      </c>
      <c r="E8">
        <v>0</v>
      </c>
      <c r="F8" s="1">
        <v>534470050.11000001</v>
      </c>
      <c r="G8" s="1">
        <v>262155996.25</v>
      </c>
    </row>
    <row r="9" spans="1:7" x14ac:dyDescent="0.25">
      <c r="A9" t="s">
        <v>262</v>
      </c>
      <c r="B9" t="s">
        <v>261</v>
      </c>
      <c r="C9" s="1">
        <v>1670472465.75</v>
      </c>
      <c r="D9" s="1">
        <v>158855346</v>
      </c>
      <c r="E9">
        <v>0</v>
      </c>
      <c r="F9" s="1">
        <v>1829327811.75</v>
      </c>
      <c r="G9" s="1">
        <v>702978149.80999994</v>
      </c>
    </row>
    <row r="10" spans="1:7" x14ac:dyDescent="0.25">
      <c r="A10" t="s">
        <v>260</v>
      </c>
      <c r="B10" t="s">
        <v>259</v>
      </c>
      <c r="C10" s="1">
        <v>655942550</v>
      </c>
      <c r="D10" s="1">
        <v>31778043.879999999</v>
      </c>
      <c r="E10">
        <v>0</v>
      </c>
      <c r="F10" s="1">
        <v>687720593.88</v>
      </c>
      <c r="G10" s="1">
        <v>309967070.25999999</v>
      </c>
    </row>
    <row r="11" spans="1:7" x14ac:dyDescent="0.25">
      <c r="A11" t="s">
        <v>258</v>
      </c>
      <c r="B11" t="s">
        <v>257</v>
      </c>
      <c r="C11" s="1">
        <v>618577359.84000003</v>
      </c>
      <c r="D11" s="1">
        <v>44421246.909999996</v>
      </c>
      <c r="E11">
        <v>0</v>
      </c>
      <c r="F11" s="1">
        <v>662998606.75</v>
      </c>
      <c r="G11" s="1">
        <v>42551927.009999998</v>
      </c>
    </row>
    <row r="12" spans="1:7" x14ac:dyDescent="0.25">
      <c r="A12" t="s">
        <v>256</v>
      </c>
      <c r="B12" t="s">
        <v>255</v>
      </c>
      <c r="C12" s="1">
        <v>558515916.87</v>
      </c>
      <c r="D12">
        <v>0</v>
      </c>
      <c r="E12" s="1">
        <v>21500000</v>
      </c>
      <c r="F12" s="1">
        <v>537015916.87</v>
      </c>
      <c r="G12" s="1">
        <v>470847672.54000002</v>
      </c>
    </row>
    <row r="13" spans="1:7" x14ac:dyDescent="0.25">
      <c r="A13" t="s">
        <v>254</v>
      </c>
      <c r="B13" t="s">
        <v>253</v>
      </c>
      <c r="C13" s="1">
        <v>224089476</v>
      </c>
      <c r="D13" s="1">
        <v>22099488</v>
      </c>
      <c r="E13">
        <v>0</v>
      </c>
      <c r="F13" s="1">
        <v>246188964</v>
      </c>
      <c r="G13" s="1">
        <v>86265138.739999995</v>
      </c>
    </row>
    <row r="14" spans="1:7" x14ac:dyDescent="0.25">
      <c r="A14" t="s">
        <v>252</v>
      </c>
      <c r="B14" t="s">
        <v>251</v>
      </c>
      <c r="C14" s="1">
        <v>686623615.91999996</v>
      </c>
      <c r="D14" s="1">
        <v>49813508.079999998</v>
      </c>
      <c r="E14">
        <v>0</v>
      </c>
      <c r="F14" s="1">
        <v>736437124</v>
      </c>
      <c r="G14" s="1">
        <v>334192544.17000002</v>
      </c>
    </row>
    <row r="15" spans="1:7" x14ac:dyDescent="0.25">
      <c r="A15" t="s">
        <v>250</v>
      </c>
      <c r="B15" t="s">
        <v>249</v>
      </c>
      <c r="C15" s="1">
        <v>37114790.049999997</v>
      </c>
      <c r="D15" s="1">
        <v>2692622.11</v>
      </c>
      <c r="E15">
        <v>0</v>
      </c>
      <c r="F15" s="1">
        <v>39807412.159999996</v>
      </c>
      <c r="G15" s="1">
        <v>18125233.489999998</v>
      </c>
    </row>
    <row r="16" spans="1:7" x14ac:dyDescent="0.25">
      <c r="A16" t="s">
        <v>248</v>
      </c>
      <c r="B16" t="s">
        <v>247</v>
      </c>
      <c r="C16" s="1">
        <v>377828562.72000003</v>
      </c>
      <c r="D16" s="1">
        <v>27410892.559999999</v>
      </c>
      <c r="E16">
        <v>0</v>
      </c>
      <c r="F16" s="1">
        <v>405239455.27999997</v>
      </c>
      <c r="G16" s="1">
        <v>183849417.25</v>
      </c>
    </row>
    <row r="17" spans="1:7" x14ac:dyDescent="0.25">
      <c r="A17" t="s">
        <v>246</v>
      </c>
      <c r="B17" t="s">
        <v>245</v>
      </c>
      <c r="C17" s="1">
        <v>111344370.16</v>
      </c>
      <c r="D17" s="1">
        <v>8077866.2300000004</v>
      </c>
      <c r="E17">
        <v>0</v>
      </c>
      <c r="F17" s="1">
        <v>119422236.39</v>
      </c>
      <c r="G17" s="1">
        <v>54230380.719999999</v>
      </c>
    </row>
    <row r="18" spans="1:7" x14ac:dyDescent="0.25">
      <c r="A18" t="s">
        <v>244</v>
      </c>
      <c r="B18" t="s">
        <v>243</v>
      </c>
      <c r="C18" s="1">
        <v>222688740.30000001</v>
      </c>
      <c r="D18" s="1">
        <v>16155732.359999999</v>
      </c>
      <c r="E18">
        <v>0</v>
      </c>
      <c r="F18" s="1">
        <v>238844472.66</v>
      </c>
      <c r="G18" s="1">
        <v>108372548.20999999</v>
      </c>
    </row>
    <row r="19" spans="1:7" x14ac:dyDescent="0.25">
      <c r="A19" t="s">
        <v>242</v>
      </c>
      <c r="B19" t="s">
        <v>241</v>
      </c>
      <c r="C19" s="1">
        <v>353316748.72000003</v>
      </c>
      <c r="D19" s="1">
        <v>26926220.579999998</v>
      </c>
      <c r="E19">
        <v>0</v>
      </c>
      <c r="F19" s="1">
        <v>380242969.30000001</v>
      </c>
      <c r="G19" s="1">
        <v>72874561.310000002</v>
      </c>
    </row>
    <row r="20" spans="1:7" x14ac:dyDescent="0.25">
      <c r="A20" t="s">
        <v>240</v>
      </c>
      <c r="B20" t="s">
        <v>239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238</v>
      </c>
      <c r="B21" t="s">
        <v>237</v>
      </c>
      <c r="C21" s="1">
        <v>393100000</v>
      </c>
      <c r="D21" s="1">
        <v>36819950.079999998</v>
      </c>
      <c r="E21">
        <v>0</v>
      </c>
      <c r="F21" s="1">
        <v>429919950.07999998</v>
      </c>
      <c r="G21" s="1">
        <v>99085456</v>
      </c>
    </row>
    <row r="22" spans="1:7" x14ac:dyDescent="0.25">
      <c r="A22" t="s">
        <v>236</v>
      </c>
      <c r="B22" t="s">
        <v>235</v>
      </c>
      <c r="C22" s="1">
        <v>34200000</v>
      </c>
      <c r="D22">
        <v>0</v>
      </c>
      <c r="E22">
        <v>0</v>
      </c>
      <c r="F22" s="1">
        <v>34200000</v>
      </c>
      <c r="G22" s="1">
        <v>108351.08</v>
      </c>
    </row>
    <row r="23" spans="1:7" x14ac:dyDescent="0.25">
      <c r="A23" t="s">
        <v>234</v>
      </c>
      <c r="B23" t="s">
        <v>233</v>
      </c>
      <c r="C23" s="1">
        <v>21650000</v>
      </c>
      <c r="D23">
        <v>0</v>
      </c>
      <c r="E23" s="1">
        <v>1600000</v>
      </c>
      <c r="F23" s="1">
        <v>20050000</v>
      </c>
      <c r="G23">
        <v>0</v>
      </c>
    </row>
    <row r="24" spans="1:7" x14ac:dyDescent="0.25">
      <c r="A24" t="s">
        <v>232</v>
      </c>
      <c r="B24" t="s">
        <v>521</v>
      </c>
      <c r="C24" s="1">
        <v>8482500</v>
      </c>
      <c r="D24">
        <v>0</v>
      </c>
      <c r="E24">
        <v>0</v>
      </c>
      <c r="F24" s="1">
        <v>8482500</v>
      </c>
      <c r="G24">
        <v>0</v>
      </c>
    </row>
    <row r="25" spans="1:7" x14ac:dyDescent="0.25">
      <c r="A25" t="s">
        <v>472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230</v>
      </c>
      <c r="B26" t="s">
        <v>229</v>
      </c>
      <c r="C26" s="1">
        <v>39000000</v>
      </c>
      <c r="D26">
        <v>0</v>
      </c>
      <c r="E26">
        <v>0</v>
      </c>
      <c r="F26" s="1">
        <v>39000000</v>
      </c>
      <c r="G26">
        <v>0</v>
      </c>
    </row>
    <row r="27" spans="1:7" x14ac:dyDescent="0.25">
      <c r="A27" t="s">
        <v>228</v>
      </c>
      <c r="B27" t="s">
        <v>227</v>
      </c>
      <c r="C27" s="1">
        <v>4500000</v>
      </c>
      <c r="D27">
        <v>0</v>
      </c>
      <c r="E27">
        <v>0</v>
      </c>
      <c r="F27" s="1">
        <v>4500000</v>
      </c>
      <c r="G27" s="1">
        <v>1349652</v>
      </c>
    </row>
    <row r="28" spans="1:7" x14ac:dyDescent="0.25">
      <c r="A28" t="s">
        <v>226</v>
      </c>
      <c r="B28" t="s">
        <v>225</v>
      </c>
      <c r="C28" s="1">
        <v>404858109.62</v>
      </c>
      <c r="D28">
        <v>0</v>
      </c>
      <c r="E28">
        <v>0</v>
      </c>
      <c r="F28" s="1">
        <v>404858109.62</v>
      </c>
      <c r="G28" s="1">
        <v>159288690</v>
      </c>
    </row>
    <row r="29" spans="1:7" x14ac:dyDescent="0.25">
      <c r="A29" t="s">
        <v>224</v>
      </c>
      <c r="B29" t="s">
        <v>223</v>
      </c>
      <c r="C29" s="1">
        <v>104500</v>
      </c>
      <c r="D29">
        <v>0</v>
      </c>
      <c r="E29">
        <v>0</v>
      </c>
      <c r="F29" s="1">
        <v>104500</v>
      </c>
      <c r="G29">
        <v>0</v>
      </c>
    </row>
    <row r="30" spans="1:7" x14ac:dyDescent="0.25">
      <c r="A30" t="s">
        <v>222</v>
      </c>
      <c r="B30" t="s">
        <v>221</v>
      </c>
      <c r="C30" s="1">
        <v>109400000</v>
      </c>
      <c r="D30">
        <v>0</v>
      </c>
      <c r="E30">
        <v>0</v>
      </c>
      <c r="F30" s="1">
        <v>109400000</v>
      </c>
      <c r="G30" s="1">
        <v>24518641.989999998</v>
      </c>
    </row>
    <row r="31" spans="1:7" x14ac:dyDescent="0.25">
      <c r="A31" t="s">
        <v>220</v>
      </c>
      <c r="B31" t="s">
        <v>219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218</v>
      </c>
      <c r="B32" t="s">
        <v>217</v>
      </c>
      <c r="C32" s="1">
        <v>73900000</v>
      </c>
      <c r="D32" s="1">
        <v>2500000</v>
      </c>
      <c r="E32">
        <v>0</v>
      </c>
      <c r="F32" s="1">
        <v>76400000</v>
      </c>
      <c r="G32" s="1">
        <v>2870020</v>
      </c>
    </row>
    <row r="33" spans="1:7" x14ac:dyDescent="0.25">
      <c r="A33" t="s">
        <v>216</v>
      </c>
      <c r="B33" t="s">
        <v>215</v>
      </c>
      <c r="C33" s="1">
        <v>48445000</v>
      </c>
      <c r="D33" s="1">
        <v>7500000</v>
      </c>
      <c r="E33" s="1">
        <v>3500000</v>
      </c>
      <c r="F33" s="1">
        <v>52445000</v>
      </c>
      <c r="G33" s="1">
        <v>200000</v>
      </c>
    </row>
    <row r="34" spans="1:7" x14ac:dyDescent="0.25">
      <c r="A34" t="s">
        <v>214</v>
      </c>
      <c r="B34" t="s">
        <v>213</v>
      </c>
      <c r="C34" s="1">
        <v>39062922.710000001</v>
      </c>
      <c r="D34" s="1">
        <v>600000</v>
      </c>
      <c r="E34" s="1">
        <v>8900000</v>
      </c>
      <c r="F34" s="1">
        <v>30762922.710000001</v>
      </c>
      <c r="G34" s="1">
        <v>1159877.44</v>
      </c>
    </row>
    <row r="35" spans="1:7" x14ac:dyDescent="0.25">
      <c r="A35" t="s">
        <v>212</v>
      </c>
      <c r="B35" t="s">
        <v>211</v>
      </c>
      <c r="C35" s="1">
        <v>12330000</v>
      </c>
      <c r="D35">
        <v>0</v>
      </c>
      <c r="E35">
        <v>0</v>
      </c>
      <c r="F35" s="1">
        <v>12330000</v>
      </c>
      <c r="G35">
        <v>0</v>
      </c>
    </row>
    <row r="36" spans="1:7" x14ac:dyDescent="0.25">
      <c r="A36" t="s">
        <v>210</v>
      </c>
      <c r="B36" t="s">
        <v>209</v>
      </c>
      <c r="C36" s="1">
        <v>328265600</v>
      </c>
      <c r="D36" s="1">
        <v>45900</v>
      </c>
      <c r="E36">
        <v>0</v>
      </c>
      <c r="F36" s="1">
        <v>328311500</v>
      </c>
      <c r="G36" s="1">
        <v>174347571.69999999</v>
      </c>
    </row>
    <row r="37" spans="1:7" x14ac:dyDescent="0.25">
      <c r="A37" t="s">
        <v>208</v>
      </c>
      <c r="B37" t="s">
        <v>524</v>
      </c>
      <c r="C37" s="1">
        <v>10200000</v>
      </c>
      <c r="D37">
        <v>0</v>
      </c>
      <c r="E37">
        <v>0</v>
      </c>
      <c r="F37" s="1">
        <v>10200000</v>
      </c>
      <c r="G37">
        <v>0</v>
      </c>
    </row>
    <row r="38" spans="1:7" x14ac:dyDescent="0.25">
      <c r="A38" t="s">
        <v>206</v>
      </c>
      <c r="B38" t="s">
        <v>525</v>
      </c>
      <c r="C38" s="1">
        <v>7500000</v>
      </c>
      <c r="D38">
        <v>0</v>
      </c>
      <c r="E38">
        <v>0</v>
      </c>
      <c r="F38" s="1">
        <v>7500000</v>
      </c>
      <c r="G38" s="1">
        <v>273700</v>
      </c>
    </row>
    <row r="39" spans="1:7" x14ac:dyDescent="0.25">
      <c r="A39" t="s">
        <v>204</v>
      </c>
      <c r="B39" t="s">
        <v>203</v>
      </c>
      <c r="C39" s="1">
        <v>67050000</v>
      </c>
      <c r="D39">
        <v>0</v>
      </c>
      <c r="E39">
        <v>0</v>
      </c>
      <c r="F39" s="1">
        <v>67050000</v>
      </c>
      <c r="G39" s="1">
        <v>85200</v>
      </c>
    </row>
    <row r="40" spans="1:7" x14ac:dyDescent="0.25">
      <c r="A40" t="s">
        <v>202</v>
      </c>
      <c r="B40" t="s">
        <v>526</v>
      </c>
      <c r="C40" s="1">
        <v>289010412.47000003</v>
      </c>
      <c r="D40" s="1">
        <v>261388133.31999999</v>
      </c>
      <c r="E40" s="1">
        <v>18251266</v>
      </c>
      <c r="F40" s="1">
        <v>532147279.79000002</v>
      </c>
      <c r="G40" s="1">
        <v>1438363</v>
      </c>
    </row>
    <row r="41" spans="1:7" x14ac:dyDescent="0.25">
      <c r="A41" t="s">
        <v>200</v>
      </c>
      <c r="B41" t="s">
        <v>199</v>
      </c>
      <c r="C41" s="1">
        <v>177600000</v>
      </c>
      <c r="D41">
        <v>0</v>
      </c>
      <c r="E41" s="1">
        <v>13000000</v>
      </c>
      <c r="F41" s="1">
        <v>164600000</v>
      </c>
      <c r="G41">
        <v>0</v>
      </c>
    </row>
    <row r="42" spans="1:7" x14ac:dyDescent="0.25">
      <c r="A42" t="s">
        <v>198</v>
      </c>
      <c r="B42" t="s">
        <v>527</v>
      </c>
      <c r="C42" s="1">
        <v>27000000</v>
      </c>
      <c r="D42">
        <v>0</v>
      </c>
      <c r="E42">
        <v>0</v>
      </c>
      <c r="F42" s="1">
        <v>27000000</v>
      </c>
      <c r="G42">
        <v>0</v>
      </c>
    </row>
    <row r="43" spans="1:7" x14ac:dyDescent="0.25">
      <c r="A43" t="s">
        <v>196</v>
      </c>
      <c r="B43" t="s">
        <v>195</v>
      </c>
      <c r="C43" s="1">
        <v>635820000</v>
      </c>
      <c r="D43" s="1">
        <v>41342100</v>
      </c>
      <c r="E43" s="1">
        <v>15335000</v>
      </c>
      <c r="F43" s="1">
        <v>661827100</v>
      </c>
      <c r="G43" s="1">
        <v>17186142.02</v>
      </c>
    </row>
    <row r="44" spans="1:7" x14ac:dyDescent="0.25">
      <c r="A44" t="s">
        <v>194</v>
      </c>
      <c r="B44" t="s">
        <v>193</v>
      </c>
      <c r="C44" s="1">
        <v>4153795389.1399999</v>
      </c>
      <c r="D44" s="1">
        <v>305283666</v>
      </c>
      <c r="E44" s="1">
        <v>45675000</v>
      </c>
      <c r="F44" s="1">
        <v>4413404055.1400003</v>
      </c>
      <c r="G44" s="1">
        <v>1464933832.29</v>
      </c>
    </row>
    <row r="45" spans="1:7" x14ac:dyDescent="0.25">
      <c r="A45" t="s">
        <v>192</v>
      </c>
      <c r="B45" t="s">
        <v>191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190</v>
      </c>
      <c r="B46" t="s">
        <v>189</v>
      </c>
      <c r="C46" s="1">
        <v>8856000</v>
      </c>
      <c r="D46" s="1">
        <v>2720000</v>
      </c>
      <c r="E46">
        <v>0</v>
      </c>
      <c r="F46" s="1">
        <v>11576000</v>
      </c>
      <c r="G46" s="1">
        <v>3032760</v>
      </c>
    </row>
    <row r="47" spans="1:7" x14ac:dyDescent="0.25">
      <c r="A47" t="s">
        <v>188</v>
      </c>
      <c r="B47" t="s">
        <v>187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186</v>
      </c>
      <c r="B48" t="s">
        <v>185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t="s">
        <v>184</v>
      </c>
      <c r="B49" t="s">
        <v>122</v>
      </c>
      <c r="C49" s="1">
        <v>340896135.31</v>
      </c>
      <c r="D49" s="1">
        <v>36157080.759999998</v>
      </c>
      <c r="E49">
        <v>0</v>
      </c>
      <c r="F49" s="1">
        <v>377053216.06999999</v>
      </c>
      <c r="G49" s="1">
        <v>249886986.34</v>
      </c>
    </row>
    <row r="50" spans="1:7" x14ac:dyDescent="0.25">
      <c r="A50" t="s">
        <v>183</v>
      </c>
      <c r="B50" t="s">
        <v>182</v>
      </c>
      <c r="C50" s="1">
        <v>148807680.72</v>
      </c>
      <c r="D50" s="1">
        <v>683830.13</v>
      </c>
      <c r="E50" s="1">
        <v>7916927.9699999997</v>
      </c>
      <c r="F50" s="1">
        <v>141574582.88</v>
      </c>
      <c r="G50" s="1">
        <v>4321200</v>
      </c>
    </row>
    <row r="51" spans="1:7" x14ac:dyDescent="0.25">
      <c r="A51" t="s">
        <v>181</v>
      </c>
      <c r="B51" t="s">
        <v>180</v>
      </c>
      <c r="C51" s="1">
        <v>29900000</v>
      </c>
      <c r="D51" s="1">
        <v>5000000</v>
      </c>
      <c r="E51" s="1">
        <v>12642100</v>
      </c>
      <c r="F51" s="1">
        <v>22257900</v>
      </c>
      <c r="G51" s="1">
        <v>1783135</v>
      </c>
    </row>
    <row r="52" spans="1:7" x14ac:dyDescent="0.25">
      <c r="A52" t="s">
        <v>179</v>
      </c>
      <c r="B52" t="s">
        <v>178</v>
      </c>
      <c r="C52" s="1">
        <v>4900000</v>
      </c>
      <c r="D52">
        <v>0</v>
      </c>
      <c r="E52">
        <v>0</v>
      </c>
      <c r="F52" s="1">
        <v>4900000</v>
      </c>
      <c r="G52" s="1">
        <v>2358132.52</v>
      </c>
    </row>
    <row r="53" spans="1:7" x14ac:dyDescent="0.25">
      <c r="A53" t="s">
        <v>177</v>
      </c>
      <c r="B53" t="s">
        <v>176</v>
      </c>
      <c r="C53" s="1">
        <v>38329196.600000001</v>
      </c>
      <c r="D53" s="1">
        <v>9350000</v>
      </c>
      <c r="E53" s="1">
        <v>1500000</v>
      </c>
      <c r="F53" s="1">
        <v>46179196.600000001</v>
      </c>
      <c r="G53" s="1">
        <v>895000</v>
      </c>
    </row>
    <row r="54" spans="1:7" x14ac:dyDescent="0.25">
      <c r="A54" t="s">
        <v>498</v>
      </c>
      <c r="B54" t="s">
        <v>499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175</v>
      </c>
      <c r="B55" t="s">
        <v>174</v>
      </c>
      <c r="C55" s="1">
        <v>100000</v>
      </c>
      <c r="D55">
        <v>0</v>
      </c>
      <c r="E55">
        <v>0</v>
      </c>
      <c r="F55" s="1">
        <v>100000</v>
      </c>
      <c r="G55">
        <v>0</v>
      </c>
    </row>
    <row r="56" spans="1:7" x14ac:dyDescent="0.25">
      <c r="A56" t="s">
        <v>173</v>
      </c>
      <c r="B56" t="s">
        <v>164</v>
      </c>
      <c r="C56" s="1">
        <v>158920000</v>
      </c>
      <c r="D56">
        <v>0</v>
      </c>
      <c r="E56" s="1">
        <v>1100000</v>
      </c>
      <c r="F56" s="1">
        <v>157820000</v>
      </c>
      <c r="G56" s="1">
        <v>400000</v>
      </c>
    </row>
    <row r="57" spans="1:7" x14ac:dyDescent="0.25">
      <c r="A57" t="s">
        <v>172</v>
      </c>
      <c r="B57" t="s">
        <v>171</v>
      </c>
      <c r="C57" s="1">
        <v>108518125.04000001</v>
      </c>
      <c r="D57" s="1">
        <v>16669707.779999999</v>
      </c>
      <c r="E57" s="1">
        <v>3000000</v>
      </c>
      <c r="F57" s="1">
        <v>122187832.81999999</v>
      </c>
      <c r="G57" s="1">
        <v>606200</v>
      </c>
    </row>
    <row r="58" spans="1:7" x14ac:dyDescent="0.25">
      <c r="A58" t="s">
        <v>170</v>
      </c>
      <c r="B58" t="s">
        <v>473</v>
      </c>
      <c r="C58" s="1">
        <v>3075000</v>
      </c>
      <c r="D58">
        <v>0</v>
      </c>
      <c r="E58">
        <v>0</v>
      </c>
      <c r="F58" s="1">
        <v>3075000</v>
      </c>
      <c r="G58" s="1">
        <v>70000</v>
      </c>
    </row>
    <row r="59" spans="1:7" x14ac:dyDescent="0.25">
      <c r="A59" t="s">
        <v>169</v>
      </c>
      <c r="B59" t="s">
        <v>168</v>
      </c>
      <c r="C59" s="1">
        <v>39401000</v>
      </c>
      <c r="D59">
        <v>0</v>
      </c>
      <c r="E59">
        <v>0</v>
      </c>
      <c r="F59" s="1">
        <v>39401000</v>
      </c>
      <c r="G59" s="1">
        <v>367469.25</v>
      </c>
    </row>
    <row r="60" spans="1:7" x14ac:dyDescent="0.25">
      <c r="A60" t="s">
        <v>167</v>
      </c>
      <c r="B60" t="s">
        <v>164</v>
      </c>
      <c r="C60" s="1">
        <v>85579116.299999997</v>
      </c>
      <c r="D60" s="1">
        <v>8914.5</v>
      </c>
      <c r="E60">
        <v>0</v>
      </c>
      <c r="F60" s="1">
        <v>85588030.799999997</v>
      </c>
      <c r="G60" s="1">
        <v>203355.34</v>
      </c>
    </row>
    <row r="61" spans="1:7" x14ac:dyDescent="0.25">
      <c r="A61" t="s">
        <v>165</v>
      </c>
      <c r="B61" t="s">
        <v>164</v>
      </c>
      <c r="C61" s="1">
        <v>5820000</v>
      </c>
      <c r="D61">
        <v>0</v>
      </c>
      <c r="E61">
        <v>0</v>
      </c>
      <c r="F61" s="1">
        <v>5820000</v>
      </c>
      <c r="G61" s="1">
        <v>323111.98</v>
      </c>
    </row>
    <row r="62" spans="1:7" x14ac:dyDescent="0.25">
      <c r="A62" t="s">
        <v>163</v>
      </c>
      <c r="B62" t="s">
        <v>162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161</v>
      </c>
      <c r="B63" t="s">
        <v>160</v>
      </c>
      <c r="C63" s="1">
        <v>73000000</v>
      </c>
      <c r="D63">
        <v>0</v>
      </c>
      <c r="E63">
        <v>0</v>
      </c>
      <c r="F63" s="1">
        <v>73000000</v>
      </c>
      <c r="G63" s="1">
        <v>91220.39</v>
      </c>
    </row>
    <row r="64" spans="1:7" x14ac:dyDescent="0.25">
      <c r="A64" t="s">
        <v>159</v>
      </c>
      <c r="B64" t="s">
        <v>158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157</v>
      </c>
      <c r="B65" t="s">
        <v>156</v>
      </c>
      <c r="C65" s="1">
        <v>2650000</v>
      </c>
      <c r="D65">
        <v>0</v>
      </c>
      <c r="E65">
        <v>0</v>
      </c>
      <c r="F65" s="1">
        <v>2650000</v>
      </c>
      <c r="G65">
        <v>0</v>
      </c>
    </row>
    <row r="66" spans="1:7" x14ac:dyDescent="0.25">
      <c r="A66" t="s">
        <v>155</v>
      </c>
      <c r="B66" t="s">
        <v>154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153</v>
      </c>
      <c r="B67" t="s">
        <v>152</v>
      </c>
      <c r="C67" s="1">
        <v>122791333.8</v>
      </c>
      <c r="D67" s="1">
        <v>5095000</v>
      </c>
      <c r="E67">
        <v>0</v>
      </c>
      <c r="F67" s="1">
        <v>127886333.8</v>
      </c>
      <c r="G67" s="1">
        <v>20420691.710000001</v>
      </c>
    </row>
    <row r="68" spans="1:7" x14ac:dyDescent="0.25">
      <c r="A68" t="s">
        <v>151</v>
      </c>
      <c r="B68" t="s">
        <v>150</v>
      </c>
      <c r="C68" s="1">
        <v>15742996.5</v>
      </c>
      <c r="D68">
        <v>0</v>
      </c>
      <c r="E68" s="1">
        <v>1200000</v>
      </c>
      <c r="F68" s="1">
        <v>14542996.5</v>
      </c>
      <c r="G68" s="1">
        <v>118965</v>
      </c>
    </row>
    <row r="69" spans="1:7" x14ac:dyDescent="0.25">
      <c r="A69" t="s">
        <v>149</v>
      </c>
      <c r="B69" t="s">
        <v>148</v>
      </c>
      <c r="C69" s="1">
        <v>39479038.780000001</v>
      </c>
      <c r="D69" s="1">
        <v>1196927.97</v>
      </c>
      <c r="E69" s="1">
        <v>10370500</v>
      </c>
      <c r="F69" s="1">
        <v>30305466.75</v>
      </c>
      <c r="G69" s="1">
        <v>782488.03</v>
      </c>
    </row>
    <row r="70" spans="1:7" x14ac:dyDescent="0.25">
      <c r="A70" t="s">
        <v>147</v>
      </c>
      <c r="B70" t="s">
        <v>146</v>
      </c>
      <c r="C70" s="1">
        <v>36280000</v>
      </c>
      <c r="D70">
        <v>0</v>
      </c>
      <c r="E70">
        <v>0</v>
      </c>
      <c r="F70" s="1">
        <v>36280000</v>
      </c>
      <c r="G70" s="1">
        <v>12413217.529999999</v>
      </c>
    </row>
    <row r="71" spans="1:7" x14ac:dyDescent="0.25">
      <c r="A71" t="s">
        <v>145</v>
      </c>
      <c r="B71" t="s">
        <v>144</v>
      </c>
      <c r="C71" s="1">
        <v>9000000</v>
      </c>
      <c r="D71">
        <v>0</v>
      </c>
      <c r="E71">
        <v>0</v>
      </c>
      <c r="F71" s="1">
        <v>9000000</v>
      </c>
      <c r="G71">
        <v>0</v>
      </c>
    </row>
    <row r="72" spans="1:7" x14ac:dyDescent="0.25">
      <c r="A72" t="s">
        <v>143</v>
      </c>
      <c r="B72" t="s">
        <v>142</v>
      </c>
      <c r="C72" s="1">
        <v>2100000</v>
      </c>
      <c r="D72">
        <v>0</v>
      </c>
      <c r="E72">
        <v>0</v>
      </c>
      <c r="F72" s="1">
        <v>2100000</v>
      </c>
      <c r="G72" s="1">
        <v>200000</v>
      </c>
    </row>
    <row r="73" spans="1:7" x14ac:dyDescent="0.25">
      <c r="A73" t="s">
        <v>141</v>
      </c>
      <c r="B73" t="s">
        <v>140</v>
      </c>
      <c r="C73" s="1">
        <v>95570000</v>
      </c>
      <c r="D73" s="1">
        <v>5000000</v>
      </c>
      <c r="E73">
        <v>0</v>
      </c>
      <c r="F73" s="1">
        <v>100570000</v>
      </c>
      <c r="G73" s="1">
        <v>756948.41</v>
      </c>
    </row>
    <row r="74" spans="1:7" x14ac:dyDescent="0.25">
      <c r="A74" t="s">
        <v>139</v>
      </c>
      <c r="B74" t="s">
        <v>138</v>
      </c>
      <c r="C74" s="1">
        <v>376198123.57999998</v>
      </c>
      <c r="D74" s="1">
        <v>23754500</v>
      </c>
      <c r="E74" s="1">
        <v>20650000</v>
      </c>
      <c r="F74" s="1">
        <v>379302623.57999998</v>
      </c>
      <c r="G74" s="1">
        <v>572324.94999999995</v>
      </c>
    </row>
    <row r="75" spans="1:7" x14ac:dyDescent="0.25">
      <c r="A75" t="s">
        <v>137</v>
      </c>
      <c r="B75" t="s">
        <v>136</v>
      </c>
      <c r="C75" s="1">
        <v>16250000</v>
      </c>
      <c r="D75">
        <v>0</v>
      </c>
      <c r="E75">
        <v>0</v>
      </c>
      <c r="F75" s="1">
        <v>16250000</v>
      </c>
      <c r="G75" s="1">
        <v>8977.5</v>
      </c>
    </row>
    <row r="76" spans="1:7" x14ac:dyDescent="0.25">
      <c r="A76" t="s">
        <v>135</v>
      </c>
      <c r="B76" t="s">
        <v>134</v>
      </c>
      <c r="C76" s="1">
        <v>15475500</v>
      </c>
      <c r="D76">
        <v>0</v>
      </c>
      <c r="E76">
        <v>0</v>
      </c>
      <c r="F76" s="1">
        <v>15475500</v>
      </c>
      <c r="G76" s="1">
        <v>1215711</v>
      </c>
    </row>
    <row r="77" spans="1:7" x14ac:dyDescent="0.25">
      <c r="A77" t="s">
        <v>133</v>
      </c>
      <c r="B77" t="s">
        <v>132</v>
      </c>
      <c r="C77" s="1">
        <v>1695000</v>
      </c>
      <c r="D77">
        <v>0</v>
      </c>
      <c r="E77">
        <v>0</v>
      </c>
      <c r="F77" s="1">
        <v>1695000</v>
      </c>
      <c r="G77">
        <v>0</v>
      </c>
    </row>
    <row r="78" spans="1:7" x14ac:dyDescent="0.25">
      <c r="A78" t="s">
        <v>131</v>
      </c>
      <c r="B78" t="s">
        <v>130</v>
      </c>
      <c r="C78" s="1">
        <v>101166190.27</v>
      </c>
      <c r="D78" s="1">
        <v>50500</v>
      </c>
      <c r="E78" s="1">
        <v>10000000</v>
      </c>
      <c r="F78" s="1">
        <v>91216690.269999996</v>
      </c>
      <c r="G78" s="1">
        <v>231335.31</v>
      </c>
    </row>
    <row r="79" spans="1:7" x14ac:dyDescent="0.25">
      <c r="A79" t="s">
        <v>129</v>
      </c>
      <c r="B79" t="s">
        <v>128</v>
      </c>
      <c r="C79" s="1">
        <v>8120000</v>
      </c>
      <c r="D79">
        <v>0</v>
      </c>
      <c r="E79">
        <v>0</v>
      </c>
      <c r="F79" s="1">
        <v>8120000</v>
      </c>
      <c r="G79" s="1">
        <v>149985</v>
      </c>
    </row>
    <row r="80" spans="1:7" x14ac:dyDescent="0.25">
      <c r="A80" t="s">
        <v>127</v>
      </c>
      <c r="B80" t="s">
        <v>126</v>
      </c>
      <c r="C80" s="1">
        <v>31680500</v>
      </c>
      <c r="D80" s="1">
        <v>5650000</v>
      </c>
      <c r="E80" s="1">
        <v>2025900</v>
      </c>
      <c r="F80" s="1">
        <v>35304600</v>
      </c>
      <c r="G80" s="1">
        <v>1080465.77</v>
      </c>
    </row>
    <row r="81" spans="1:7" x14ac:dyDescent="0.25">
      <c r="A81" t="s">
        <v>125</v>
      </c>
      <c r="B81" t="s">
        <v>124</v>
      </c>
      <c r="C81" s="1">
        <v>77889000</v>
      </c>
      <c r="D81" s="1">
        <v>20000000</v>
      </c>
      <c r="E81" s="1">
        <v>300000</v>
      </c>
      <c r="F81" s="1">
        <v>97589000</v>
      </c>
      <c r="G81" s="1">
        <v>1145171.06</v>
      </c>
    </row>
    <row r="82" spans="1:7" x14ac:dyDescent="0.25">
      <c r="A82" t="s">
        <v>123</v>
      </c>
      <c r="B82" t="s">
        <v>122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121</v>
      </c>
      <c r="B83" t="s">
        <v>120</v>
      </c>
      <c r="C83" s="1">
        <v>18866197.91</v>
      </c>
      <c r="D83">
        <v>0</v>
      </c>
      <c r="E83">
        <v>0</v>
      </c>
      <c r="F83" s="1">
        <v>18866197.91</v>
      </c>
      <c r="G83" s="1">
        <v>469980</v>
      </c>
    </row>
    <row r="84" spans="1:7" x14ac:dyDescent="0.25">
      <c r="A84" t="s">
        <v>119</v>
      </c>
      <c r="B84" t="s">
        <v>118</v>
      </c>
      <c r="C84">
        <v>0</v>
      </c>
      <c r="D84" s="1">
        <v>1100000</v>
      </c>
      <c r="E84">
        <v>0</v>
      </c>
      <c r="F84" s="1">
        <v>1100000</v>
      </c>
      <c r="G84">
        <v>0</v>
      </c>
    </row>
    <row r="85" spans="1:7" x14ac:dyDescent="0.25">
      <c r="A85" t="s">
        <v>117</v>
      </c>
      <c r="B85" t="s">
        <v>116</v>
      </c>
      <c r="C85" s="1">
        <v>28568838.120000001</v>
      </c>
      <c r="D85">
        <v>0</v>
      </c>
      <c r="E85" s="1">
        <v>4100000</v>
      </c>
      <c r="F85" s="1">
        <v>24468838.120000001</v>
      </c>
      <c r="G85" s="1">
        <v>4923777.28</v>
      </c>
    </row>
    <row r="86" spans="1:7" x14ac:dyDescent="0.25">
      <c r="A86" t="s">
        <v>115</v>
      </c>
      <c r="B86" t="s">
        <v>114</v>
      </c>
      <c r="C86" s="1">
        <v>22562600</v>
      </c>
      <c r="D86">
        <v>0</v>
      </c>
      <c r="E86" s="1">
        <v>220000</v>
      </c>
      <c r="F86" s="1">
        <v>22342600</v>
      </c>
      <c r="G86" s="1">
        <v>607936</v>
      </c>
    </row>
    <row r="87" spans="1:7" x14ac:dyDescent="0.25">
      <c r="A87" t="s">
        <v>113</v>
      </c>
      <c r="B87" t="s">
        <v>112</v>
      </c>
      <c r="C87" s="1">
        <v>35130087.140000001</v>
      </c>
      <c r="D87">
        <v>0</v>
      </c>
      <c r="E87" s="1">
        <v>2900000</v>
      </c>
      <c r="F87" s="1">
        <v>32230087.140000001</v>
      </c>
      <c r="G87" s="1">
        <v>375405.8</v>
      </c>
    </row>
    <row r="88" spans="1:7" x14ac:dyDescent="0.25">
      <c r="A88" t="s">
        <v>111</v>
      </c>
      <c r="B88" t="s">
        <v>110</v>
      </c>
      <c r="C88" s="1">
        <v>49911400</v>
      </c>
      <c r="D88" s="1">
        <v>17300000</v>
      </c>
      <c r="E88" s="1">
        <v>8581400</v>
      </c>
      <c r="F88" s="1">
        <v>58630000</v>
      </c>
      <c r="G88" s="1">
        <v>1204940</v>
      </c>
    </row>
    <row r="89" spans="1:7" x14ac:dyDescent="0.25">
      <c r="A89" t="s">
        <v>109</v>
      </c>
      <c r="B89" t="s">
        <v>108</v>
      </c>
      <c r="C89" s="1">
        <v>1810000</v>
      </c>
      <c r="D89">
        <v>0</v>
      </c>
      <c r="E89">
        <v>0</v>
      </c>
      <c r="F89" s="1">
        <v>1810000</v>
      </c>
      <c r="G89">
        <v>0</v>
      </c>
    </row>
    <row r="90" spans="1:7" x14ac:dyDescent="0.25">
      <c r="A90" t="s">
        <v>107</v>
      </c>
      <c r="B90" t="s">
        <v>106</v>
      </c>
      <c r="C90" s="1">
        <v>2295000</v>
      </c>
      <c r="D90">
        <v>0</v>
      </c>
      <c r="E90">
        <v>0</v>
      </c>
      <c r="F90" s="1">
        <v>2295000</v>
      </c>
      <c r="G90" s="1">
        <v>63750</v>
      </c>
    </row>
    <row r="91" spans="1:7" x14ac:dyDescent="0.25">
      <c r="A91" t="s">
        <v>105</v>
      </c>
      <c r="B91" t="s">
        <v>104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25">
      <c r="A92" t="s">
        <v>103</v>
      </c>
      <c r="B92" t="s">
        <v>102</v>
      </c>
      <c r="C92" s="1">
        <v>385000000</v>
      </c>
      <c r="D92" s="1">
        <v>130869382.55</v>
      </c>
      <c r="E92">
        <v>0</v>
      </c>
      <c r="F92" s="1">
        <v>515869382.55000001</v>
      </c>
      <c r="G92" s="1">
        <v>139849409.66999999</v>
      </c>
    </row>
    <row r="93" spans="1:7" x14ac:dyDescent="0.25">
      <c r="A93" t="s">
        <v>100</v>
      </c>
      <c r="B93" t="s">
        <v>75</v>
      </c>
      <c r="C93" s="1">
        <v>142098000</v>
      </c>
      <c r="D93" s="1">
        <v>1650000</v>
      </c>
      <c r="E93" s="1">
        <v>40000000</v>
      </c>
      <c r="F93" s="1">
        <v>103748000</v>
      </c>
      <c r="G93" s="1">
        <v>170000</v>
      </c>
    </row>
    <row r="94" spans="1:7" x14ac:dyDescent="0.25">
      <c r="A94" t="s">
        <v>99</v>
      </c>
      <c r="B94" t="s">
        <v>98</v>
      </c>
      <c r="C94" s="1">
        <v>121834610</v>
      </c>
      <c r="D94" s="1">
        <v>61000000</v>
      </c>
      <c r="E94">
        <v>0</v>
      </c>
      <c r="F94" s="1">
        <v>182834610</v>
      </c>
      <c r="G94" s="1">
        <v>28445810</v>
      </c>
    </row>
    <row r="95" spans="1:7" x14ac:dyDescent="0.25">
      <c r="A95" t="s">
        <v>97</v>
      </c>
      <c r="B95" t="s">
        <v>96</v>
      </c>
      <c r="C95" s="1">
        <v>18699500</v>
      </c>
      <c r="D95" s="1">
        <v>3202964.21</v>
      </c>
      <c r="E95" s="1">
        <v>82000000</v>
      </c>
      <c r="F95" s="1">
        <v>-60097535.789999999</v>
      </c>
      <c r="G95" s="1">
        <v>274886</v>
      </c>
    </row>
    <row r="96" spans="1:7" x14ac:dyDescent="0.25">
      <c r="A96" t="s">
        <v>95</v>
      </c>
      <c r="B96" t="s">
        <v>94</v>
      </c>
      <c r="C96" s="1">
        <v>37523045.560000002</v>
      </c>
      <c r="D96" s="1">
        <v>11220000</v>
      </c>
      <c r="E96" s="1">
        <v>3000000</v>
      </c>
      <c r="F96" s="1">
        <v>45743045.560000002</v>
      </c>
      <c r="G96" s="1">
        <v>264407.08</v>
      </c>
    </row>
    <row r="97" spans="1:7" x14ac:dyDescent="0.25">
      <c r="A97" t="s">
        <v>93</v>
      </c>
      <c r="B97" t="s">
        <v>528</v>
      </c>
      <c r="C97" s="1">
        <v>129259707.78</v>
      </c>
      <c r="D97" s="1">
        <v>11080292.220000001</v>
      </c>
      <c r="E97" s="1">
        <v>4250000</v>
      </c>
      <c r="F97" s="1">
        <v>136090000</v>
      </c>
      <c r="G97" s="1">
        <v>1172000</v>
      </c>
    </row>
    <row r="98" spans="1:7" x14ac:dyDescent="0.25">
      <c r="A98" t="s">
        <v>92</v>
      </c>
      <c r="B98" t="s">
        <v>91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x14ac:dyDescent="0.25">
      <c r="A99" t="s">
        <v>90</v>
      </c>
      <c r="B99" t="s">
        <v>89</v>
      </c>
      <c r="C99" s="1">
        <v>100000</v>
      </c>
      <c r="D99" s="1">
        <v>50000</v>
      </c>
      <c r="E99">
        <v>0</v>
      </c>
      <c r="F99" s="1">
        <v>150000</v>
      </c>
      <c r="G99">
        <v>0</v>
      </c>
    </row>
    <row r="100" spans="1:7" x14ac:dyDescent="0.25">
      <c r="A100" t="s">
        <v>88</v>
      </c>
      <c r="B100" t="s">
        <v>529</v>
      </c>
      <c r="C100" s="1">
        <v>223486900</v>
      </c>
      <c r="D100" s="1">
        <v>5570000</v>
      </c>
      <c r="E100" s="1">
        <v>15400000</v>
      </c>
      <c r="F100" s="1">
        <v>213656900</v>
      </c>
      <c r="G100" s="1">
        <v>85840.69</v>
      </c>
    </row>
    <row r="101" spans="1:7" x14ac:dyDescent="0.25">
      <c r="A101" t="s">
        <v>86</v>
      </c>
      <c r="B101" t="s">
        <v>85</v>
      </c>
      <c r="C101" s="1">
        <v>300000</v>
      </c>
      <c r="D101" s="1">
        <v>48539345.140000001</v>
      </c>
      <c r="E101">
        <v>0</v>
      </c>
      <c r="F101" s="1">
        <v>48839345.140000001</v>
      </c>
      <c r="G101">
        <v>0</v>
      </c>
    </row>
    <row r="102" spans="1:7" x14ac:dyDescent="0.25">
      <c r="A102" t="s">
        <v>84</v>
      </c>
      <c r="B102" t="s">
        <v>83</v>
      </c>
      <c r="C102" s="1">
        <v>1489245141.5899999</v>
      </c>
      <c r="D102" s="1">
        <v>71383231.629999995</v>
      </c>
      <c r="E102">
        <v>0</v>
      </c>
      <c r="F102" s="1">
        <v>1560628373.22</v>
      </c>
      <c r="G102">
        <v>0</v>
      </c>
    </row>
    <row r="103" spans="1:7" x14ac:dyDescent="0.25">
      <c r="A103" t="s">
        <v>500</v>
      </c>
      <c r="B103" t="s">
        <v>501</v>
      </c>
      <c r="C103" s="1">
        <v>100000</v>
      </c>
      <c r="D103">
        <v>0</v>
      </c>
      <c r="E103">
        <v>0</v>
      </c>
      <c r="F103" s="1">
        <v>100000</v>
      </c>
      <c r="G103">
        <v>0</v>
      </c>
    </row>
    <row r="104" spans="1:7" x14ac:dyDescent="0.25">
      <c r="A104" t="s">
        <v>82</v>
      </c>
      <c r="B104" t="s">
        <v>81</v>
      </c>
      <c r="C104" s="1">
        <v>922131439.04999995</v>
      </c>
      <c r="D104" s="1">
        <v>2243254719.7600002</v>
      </c>
      <c r="E104" s="1">
        <v>49754719.759999998</v>
      </c>
      <c r="F104" s="1">
        <v>3115631439.0500002</v>
      </c>
      <c r="G104" s="1">
        <v>3325000</v>
      </c>
    </row>
    <row r="105" spans="1:7" x14ac:dyDescent="0.25">
      <c r="A105" t="s">
        <v>80</v>
      </c>
      <c r="B105" t="s">
        <v>79</v>
      </c>
      <c r="C105" s="1">
        <v>10100000</v>
      </c>
      <c r="D105" s="1">
        <v>54500000</v>
      </c>
      <c r="E105" s="1">
        <v>7900000</v>
      </c>
      <c r="F105" s="1">
        <v>56700000</v>
      </c>
      <c r="G105">
        <v>0</v>
      </c>
    </row>
    <row r="106" spans="1:7" x14ac:dyDescent="0.25">
      <c r="A106" t="s">
        <v>78</v>
      </c>
      <c r="B106" t="s">
        <v>77</v>
      </c>
      <c r="C106" s="1">
        <v>100000000</v>
      </c>
      <c r="D106">
        <v>0</v>
      </c>
      <c r="E106">
        <v>0</v>
      </c>
      <c r="F106" s="1">
        <v>100000000</v>
      </c>
      <c r="G106">
        <v>0</v>
      </c>
    </row>
    <row r="107" spans="1:7" x14ac:dyDescent="0.25">
      <c r="A107" t="s">
        <v>502</v>
      </c>
      <c r="B107" t="s">
        <v>503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 t="s">
        <v>504</v>
      </c>
      <c r="B108" t="s">
        <v>505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x14ac:dyDescent="0.25">
      <c r="A109" t="s">
        <v>506</v>
      </c>
      <c r="B109" t="s">
        <v>505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x14ac:dyDescent="0.25">
      <c r="A110" t="s">
        <v>76</v>
      </c>
      <c r="B110" t="s">
        <v>75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 t="s">
        <v>74</v>
      </c>
      <c r="B111" t="s">
        <v>73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A112" t="s">
        <v>72</v>
      </c>
      <c r="B112" t="s">
        <v>530</v>
      </c>
      <c r="C112" s="1">
        <v>71860000</v>
      </c>
      <c r="D112">
        <v>0</v>
      </c>
      <c r="E112">
        <v>0</v>
      </c>
      <c r="F112" s="1">
        <v>71860000</v>
      </c>
      <c r="G112">
        <v>0</v>
      </c>
    </row>
    <row r="113" spans="1:7" x14ac:dyDescent="0.25">
      <c r="A113" t="s">
        <v>70</v>
      </c>
      <c r="B113" t="s">
        <v>69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 t="s">
        <v>68</v>
      </c>
      <c r="B114" t="s">
        <v>67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66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 t="s">
        <v>65</v>
      </c>
      <c r="B116" t="s">
        <v>64</v>
      </c>
      <c r="C116" s="1">
        <v>100000</v>
      </c>
      <c r="D116">
        <v>0</v>
      </c>
      <c r="E116">
        <v>0</v>
      </c>
      <c r="F116" s="1">
        <v>100000</v>
      </c>
      <c r="G116">
        <v>0</v>
      </c>
    </row>
    <row r="117" spans="1:7" x14ac:dyDescent="0.25">
      <c r="A117" t="s">
        <v>62</v>
      </c>
      <c r="B117" t="s">
        <v>61</v>
      </c>
      <c r="C117" s="1">
        <v>61790910.549999997</v>
      </c>
      <c r="D117" s="1">
        <v>10209089.449999999</v>
      </c>
      <c r="E117">
        <v>0</v>
      </c>
      <c r="F117" s="1">
        <v>72000000</v>
      </c>
      <c r="G117" s="1">
        <v>23681225.789999999</v>
      </c>
    </row>
    <row r="118" spans="1:7" x14ac:dyDescent="0.25">
      <c r="A118" t="s">
        <v>60</v>
      </c>
      <c r="B118" t="s">
        <v>59</v>
      </c>
      <c r="C118" s="1">
        <v>381284997.14999998</v>
      </c>
      <c r="D118" s="1">
        <v>46774368.039999999</v>
      </c>
      <c r="E118">
        <v>0</v>
      </c>
      <c r="F118" s="1">
        <v>428059365.19</v>
      </c>
      <c r="G118" s="1">
        <v>138583449.87</v>
      </c>
    </row>
    <row r="119" spans="1:7" x14ac:dyDescent="0.25">
      <c r="A119" t="s">
        <v>58</v>
      </c>
      <c r="B119" t="s">
        <v>57</v>
      </c>
      <c r="C119" s="1">
        <v>617909105.48000002</v>
      </c>
      <c r="D119" s="1">
        <v>102090894.52</v>
      </c>
      <c r="E119">
        <v>0</v>
      </c>
      <c r="F119" s="1">
        <v>720000000</v>
      </c>
      <c r="G119">
        <v>0</v>
      </c>
    </row>
    <row r="120" spans="1:7" x14ac:dyDescent="0.25">
      <c r="A120" t="s">
        <v>56</v>
      </c>
      <c r="B120" t="s">
        <v>55</v>
      </c>
      <c r="C120" s="1">
        <v>919051717.82000005</v>
      </c>
      <c r="D120" s="1">
        <v>80071857.909999996</v>
      </c>
      <c r="E120">
        <v>0</v>
      </c>
      <c r="F120" s="1">
        <v>999123575.73000002</v>
      </c>
      <c r="G120" s="1">
        <v>482704616.68000001</v>
      </c>
    </row>
    <row r="121" spans="1:7" x14ac:dyDescent="0.25">
      <c r="A121" t="s">
        <v>54</v>
      </c>
      <c r="B121" t="s">
        <v>36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53</v>
      </c>
      <c r="B122" t="s">
        <v>52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 t="s">
        <v>51</v>
      </c>
      <c r="B123" t="s">
        <v>50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49</v>
      </c>
      <c r="B124" t="s">
        <v>48</v>
      </c>
      <c r="C124" s="1">
        <v>29276085.809999999</v>
      </c>
      <c r="D124">
        <v>0</v>
      </c>
      <c r="E124" s="1">
        <v>6000000</v>
      </c>
      <c r="F124" s="1">
        <v>23276085.809999999</v>
      </c>
      <c r="G124" s="1">
        <v>2552042.6800000002</v>
      </c>
    </row>
    <row r="125" spans="1:7" x14ac:dyDescent="0.25">
      <c r="A125" t="s">
        <v>47</v>
      </c>
      <c r="B125" t="s">
        <v>46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45</v>
      </c>
      <c r="B126" t="s">
        <v>44</v>
      </c>
      <c r="C126" s="1">
        <v>328487113.56999999</v>
      </c>
      <c r="D126" s="1">
        <v>26400000</v>
      </c>
      <c r="E126" s="1">
        <v>26400000</v>
      </c>
      <c r="F126" s="1">
        <v>328487113.56999999</v>
      </c>
      <c r="G126" s="1">
        <v>120044805.75</v>
      </c>
    </row>
    <row r="127" spans="1:7" x14ac:dyDescent="0.25">
      <c r="A127" t="s">
        <v>43</v>
      </c>
      <c r="B127" t="s">
        <v>42</v>
      </c>
      <c r="C127" s="1">
        <v>2205019.7999999998</v>
      </c>
      <c r="D127" s="1">
        <v>77175.69</v>
      </c>
      <c r="E127">
        <v>0</v>
      </c>
      <c r="F127" s="1">
        <v>2282195.4900000002</v>
      </c>
      <c r="G127" s="1">
        <v>1187151.6299999999</v>
      </c>
    </row>
    <row r="128" spans="1:7" x14ac:dyDescent="0.25">
      <c r="A128" t="s">
        <v>41</v>
      </c>
      <c r="B128" t="s">
        <v>40</v>
      </c>
      <c r="C128" s="1">
        <v>183750.91</v>
      </c>
      <c r="D128" s="1">
        <v>6431.28</v>
      </c>
      <c r="E128">
        <v>0</v>
      </c>
      <c r="F128" s="1">
        <v>190182.19</v>
      </c>
      <c r="G128">
        <v>0</v>
      </c>
    </row>
    <row r="129" spans="1:7" x14ac:dyDescent="0.25">
      <c r="A129" t="s">
        <v>39</v>
      </c>
      <c r="B129" t="s">
        <v>38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37</v>
      </c>
      <c r="B130" t="s">
        <v>36</v>
      </c>
      <c r="C130" s="1">
        <v>196900000</v>
      </c>
      <c r="D130">
        <v>0</v>
      </c>
      <c r="E130">
        <v>0</v>
      </c>
      <c r="F130" s="1">
        <v>196900000</v>
      </c>
      <c r="G130" s="1">
        <v>68109699.040000007</v>
      </c>
    </row>
    <row r="131" spans="1:7" x14ac:dyDescent="0.25">
      <c r="A131" t="s">
        <v>35</v>
      </c>
      <c r="B131" t="s">
        <v>34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x14ac:dyDescent="0.25">
      <c r="A132" t="s">
        <v>33</v>
      </c>
      <c r="B132" t="s">
        <v>32</v>
      </c>
      <c r="C132" s="1">
        <v>316000000</v>
      </c>
      <c r="D132" s="1">
        <v>14400000</v>
      </c>
      <c r="E132" s="1">
        <v>205400000</v>
      </c>
      <c r="F132" s="1">
        <v>125000000</v>
      </c>
      <c r="G132" s="1">
        <v>8887938.1899999995</v>
      </c>
    </row>
    <row r="133" spans="1:7" x14ac:dyDescent="0.25">
      <c r="A133" t="s">
        <v>31</v>
      </c>
      <c r="B133" t="s">
        <v>30</v>
      </c>
      <c r="C133" s="1">
        <v>30000000</v>
      </c>
      <c r="D133">
        <v>0</v>
      </c>
      <c r="E133">
        <v>0</v>
      </c>
      <c r="F133" s="1">
        <v>30000000</v>
      </c>
      <c r="G133" s="1">
        <v>14536521.43</v>
      </c>
    </row>
    <row r="134" spans="1:7" x14ac:dyDescent="0.25">
      <c r="A134" t="s">
        <v>28</v>
      </c>
      <c r="B134" t="s">
        <v>27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x14ac:dyDescent="0.25">
      <c r="A135" t="s">
        <v>474</v>
      </c>
      <c r="B135" t="s">
        <v>475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26</v>
      </c>
      <c r="B136" t="s">
        <v>25</v>
      </c>
      <c r="C136">
        <v>0</v>
      </c>
      <c r="D136" s="1">
        <v>145242354.87</v>
      </c>
      <c r="E136">
        <v>0</v>
      </c>
      <c r="F136" s="1">
        <v>145242354.87</v>
      </c>
      <c r="G136">
        <v>0</v>
      </c>
    </row>
    <row r="137" spans="1:7" x14ac:dyDescent="0.25">
      <c r="A137" t="s">
        <v>24</v>
      </c>
      <c r="B137" t="s">
        <v>23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22</v>
      </c>
      <c r="B138" t="s">
        <v>21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x14ac:dyDescent="0.25">
      <c r="A139" t="s">
        <v>20</v>
      </c>
      <c r="B139" t="s">
        <v>19</v>
      </c>
      <c r="C139" s="1">
        <v>731285817.42999995</v>
      </c>
      <c r="D139" s="1">
        <v>264027327.16</v>
      </c>
      <c r="E139">
        <v>0</v>
      </c>
      <c r="F139" s="1">
        <v>995313144.59000003</v>
      </c>
      <c r="G139">
        <v>0</v>
      </c>
    </row>
    <row r="140" spans="1:7" x14ac:dyDescent="0.25">
      <c r="A140" t="s">
        <v>18</v>
      </c>
      <c r="B140" t="s">
        <v>17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 t="s">
        <v>16</v>
      </c>
      <c r="B141" t="s">
        <v>15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x14ac:dyDescent="0.25">
      <c r="A142" t="s">
        <v>13</v>
      </c>
      <c r="B142" t="s">
        <v>12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 t="s">
        <v>11</v>
      </c>
      <c r="B143" t="s">
        <v>10</v>
      </c>
      <c r="C143" s="1">
        <v>302500000</v>
      </c>
      <c r="D143" s="1">
        <v>14840763.779999999</v>
      </c>
      <c r="E143">
        <v>0</v>
      </c>
      <c r="F143" s="1">
        <v>317340763.77999997</v>
      </c>
      <c r="G143" s="1">
        <v>169810665.41999999</v>
      </c>
    </row>
    <row r="144" spans="1:7" x14ac:dyDescent="0.25">
      <c r="A144" t="s">
        <v>9</v>
      </c>
      <c r="B144" t="s">
        <v>8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7</v>
      </c>
      <c r="B145" t="s">
        <v>6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 x14ac:dyDescent="0.25">
      <c r="A146" t="s">
        <v>5</v>
      </c>
      <c r="B146" t="s">
        <v>4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3</v>
      </c>
      <c r="B147" t="s">
        <v>2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C148" s="1">
        <f>SUM(C1:C147)</f>
        <v>26976243604.229996</v>
      </c>
      <c r="D148" s="1">
        <f t="shared" ref="D148:G148" si="0">SUM(D1:D147)</f>
        <v>4866154517.0299988</v>
      </c>
      <c r="E148" s="1">
        <f t="shared" si="0"/>
        <v>654372813.73000002</v>
      </c>
      <c r="F148" s="1">
        <f t="shared" si="0"/>
        <v>31188025307.529995</v>
      </c>
      <c r="G148" s="1">
        <f t="shared" si="0"/>
        <v>8086420534.6200008</v>
      </c>
    </row>
    <row r="150" spans="1:7" x14ac:dyDescent="0.25">
      <c r="D150" s="1"/>
    </row>
    <row r="153" spans="1:7" x14ac:dyDescent="0.25">
      <c r="C153" s="139">
        <v>26976243604.23</v>
      </c>
      <c r="D153" s="139">
        <v>4866154517.0299997</v>
      </c>
      <c r="E153" s="139">
        <v>654372813.73000002</v>
      </c>
      <c r="F153" s="140">
        <f>+C153+D153-E153</f>
        <v>31188025307.529999</v>
      </c>
    </row>
    <row r="155" spans="1:7" x14ac:dyDescent="0.25">
      <c r="C155" s="140">
        <f>+C148-C153</f>
        <v>0</v>
      </c>
      <c r="D155" s="141">
        <f>+D153-D148</f>
        <v>0</v>
      </c>
      <c r="E155" s="1">
        <f>+E153-E148</f>
        <v>0</v>
      </c>
      <c r="F155" s="141">
        <f>+F153-F148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opLeftCell="A127" workbookViewId="0">
      <selection activeCell="C148" sqref="C148"/>
    </sheetView>
  </sheetViews>
  <sheetFormatPr baseColWidth="10" defaultRowHeight="15" x14ac:dyDescent="0.25"/>
  <cols>
    <col min="1" max="1" width="7.42578125" bestFit="1" customWidth="1"/>
    <col min="2" max="2" width="34.7109375" bestFit="1" customWidth="1"/>
    <col min="3" max="4" width="16.42578125" bestFit="1" customWidth="1"/>
    <col min="5" max="5" width="14" bestFit="1" customWidth="1"/>
    <col min="6" max="7" width="16.42578125" bestFit="1" customWidth="1"/>
  </cols>
  <sheetData>
    <row r="1" spans="1:7" x14ac:dyDescent="0.25">
      <c r="A1" t="s">
        <v>278</v>
      </c>
      <c r="B1" t="s">
        <v>277</v>
      </c>
      <c r="C1" s="1">
        <v>3729808052.2800002</v>
      </c>
      <c r="D1" s="1">
        <v>128138400</v>
      </c>
      <c r="E1">
        <v>0</v>
      </c>
      <c r="F1" s="1">
        <v>3857946452.2800002</v>
      </c>
      <c r="G1" s="1">
        <v>2483141163.1999998</v>
      </c>
    </row>
    <row r="2" spans="1:7" x14ac:dyDescent="0.25">
      <c r="A2" t="s">
        <v>276</v>
      </c>
      <c r="B2" t="s">
        <v>275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274</v>
      </c>
      <c r="B3" t="s">
        <v>273</v>
      </c>
      <c r="C3" s="1">
        <v>214518084</v>
      </c>
      <c r="D3" s="1">
        <v>912000</v>
      </c>
      <c r="E3">
        <v>0</v>
      </c>
      <c r="F3" s="1">
        <v>215430084</v>
      </c>
      <c r="G3" s="1">
        <v>146368283</v>
      </c>
    </row>
    <row r="4" spans="1:7" x14ac:dyDescent="0.25">
      <c r="A4" t="s">
        <v>272</v>
      </c>
      <c r="B4" t="s">
        <v>271</v>
      </c>
      <c r="C4" s="1">
        <v>159870000</v>
      </c>
      <c r="D4" s="1">
        <v>121064924.63</v>
      </c>
      <c r="E4">
        <v>0</v>
      </c>
      <c r="F4" s="1">
        <v>280934924.63</v>
      </c>
      <c r="G4" s="1">
        <v>127459145.37</v>
      </c>
    </row>
    <row r="5" spans="1:7" x14ac:dyDescent="0.25">
      <c r="A5" t="s">
        <v>270</v>
      </c>
      <c r="B5" t="s">
        <v>269</v>
      </c>
      <c r="C5" s="1">
        <v>158800000</v>
      </c>
      <c r="D5" s="1">
        <v>69152386.939999998</v>
      </c>
      <c r="E5">
        <v>0</v>
      </c>
      <c r="F5" s="1">
        <v>227952386.94</v>
      </c>
      <c r="G5" s="1">
        <v>146552577.44</v>
      </c>
    </row>
    <row r="6" spans="1:7" x14ac:dyDescent="0.25">
      <c r="A6" t="s">
        <v>268</v>
      </c>
      <c r="B6" t="s">
        <v>267</v>
      </c>
      <c r="C6" s="1">
        <v>14797600</v>
      </c>
      <c r="D6" s="1">
        <v>13800000</v>
      </c>
      <c r="E6">
        <v>0</v>
      </c>
      <c r="F6" s="1">
        <v>28597600</v>
      </c>
      <c r="G6" s="1">
        <v>7641535.4299999997</v>
      </c>
    </row>
    <row r="7" spans="1:7" x14ac:dyDescent="0.25">
      <c r="A7" t="s">
        <v>266</v>
      </c>
      <c r="B7" t="s">
        <v>265</v>
      </c>
      <c r="C7" s="1">
        <v>36143865</v>
      </c>
      <c r="D7" s="1">
        <v>18179430</v>
      </c>
      <c r="E7">
        <v>0</v>
      </c>
      <c r="F7" s="1">
        <v>54323295</v>
      </c>
      <c r="G7" s="1">
        <v>11657851.880000001</v>
      </c>
    </row>
    <row r="8" spans="1:7" x14ac:dyDescent="0.25">
      <c r="A8" t="s">
        <v>264</v>
      </c>
      <c r="B8" t="s">
        <v>263</v>
      </c>
      <c r="C8" s="1">
        <v>534470050.11000001</v>
      </c>
      <c r="D8">
        <v>0</v>
      </c>
      <c r="E8">
        <v>0</v>
      </c>
      <c r="F8" s="1">
        <v>534470050.11000001</v>
      </c>
      <c r="G8" s="1">
        <v>392257258.38999999</v>
      </c>
    </row>
    <row r="9" spans="1:7" x14ac:dyDescent="0.25">
      <c r="A9" t="s">
        <v>262</v>
      </c>
      <c r="B9" t="s">
        <v>261</v>
      </c>
      <c r="C9" s="1">
        <v>1670472465.75</v>
      </c>
      <c r="D9" s="1">
        <v>158855346</v>
      </c>
      <c r="E9">
        <v>0</v>
      </c>
      <c r="F9" s="1">
        <v>1829327811.75</v>
      </c>
      <c r="G9" s="1">
        <v>1046399211.98</v>
      </c>
    </row>
    <row r="10" spans="1:7" x14ac:dyDescent="0.25">
      <c r="A10" t="s">
        <v>260</v>
      </c>
      <c r="B10" t="s">
        <v>259</v>
      </c>
      <c r="C10" s="1">
        <v>655942550</v>
      </c>
      <c r="D10" s="1">
        <v>31778043.879999999</v>
      </c>
      <c r="E10">
        <v>0</v>
      </c>
      <c r="F10" s="1">
        <v>687720593.88</v>
      </c>
      <c r="G10" s="1">
        <v>452417971.51999998</v>
      </c>
    </row>
    <row r="11" spans="1:7" x14ac:dyDescent="0.25">
      <c r="A11" t="s">
        <v>258</v>
      </c>
      <c r="B11" t="s">
        <v>257</v>
      </c>
      <c r="C11" s="1">
        <v>618577359.84000003</v>
      </c>
      <c r="D11" s="1">
        <v>46503746.909999996</v>
      </c>
      <c r="E11">
        <v>0</v>
      </c>
      <c r="F11" s="1">
        <v>665081106.75</v>
      </c>
      <c r="G11" s="1">
        <v>43917579.020000003</v>
      </c>
    </row>
    <row r="12" spans="1:7" x14ac:dyDescent="0.25">
      <c r="A12" t="s">
        <v>256</v>
      </c>
      <c r="B12" t="s">
        <v>255</v>
      </c>
      <c r="C12" s="1">
        <v>558515916.87</v>
      </c>
      <c r="D12">
        <v>0</v>
      </c>
      <c r="E12" s="1">
        <v>21500000</v>
      </c>
      <c r="F12" s="1">
        <v>537015916.87</v>
      </c>
      <c r="G12" s="1">
        <v>470781672.54000002</v>
      </c>
    </row>
    <row r="13" spans="1:7" x14ac:dyDescent="0.25">
      <c r="A13" t="s">
        <v>254</v>
      </c>
      <c r="B13" t="s">
        <v>253</v>
      </c>
      <c r="C13" s="1">
        <v>224089476</v>
      </c>
      <c r="D13" s="1">
        <v>22099488</v>
      </c>
      <c r="E13">
        <v>0</v>
      </c>
      <c r="F13" s="1">
        <v>246188964</v>
      </c>
      <c r="G13" s="1">
        <v>128125874.73999999</v>
      </c>
    </row>
    <row r="14" spans="1:7" x14ac:dyDescent="0.25">
      <c r="A14" t="s">
        <v>252</v>
      </c>
      <c r="B14" t="s">
        <v>251</v>
      </c>
      <c r="C14" s="1">
        <v>686623615.91999996</v>
      </c>
      <c r="D14" s="1">
        <v>52126008.079999998</v>
      </c>
      <c r="E14">
        <v>0</v>
      </c>
      <c r="F14" s="1">
        <v>738749624</v>
      </c>
      <c r="G14" s="1">
        <v>470977657.94</v>
      </c>
    </row>
    <row r="15" spans="1:7" x14ac:dyDescent="0.25">
      <c r="A15" t="s">
        <v>250</v>
      </c>
      <c r="B15" t="s">
        <v>249</v>
      </c>
      <c r="C15" s="1">
        <v>37114790.049999997</v>
      </c>
      <c r="D15" s="1">
        <v>2817622.11</v>
      </c>
      <c r="E15">
        <v>0</v>
      </c>
      <c r="F15" s="1">
        <v>39932412.159999996</v>
      </c>
      <c r="G15" s="1">
        <v>25563087.23</v>
      </c>
    </row>
    <row r="16" spans="1:7" x14ac:dyDescent="0.25">
      <c r="A16" t="s">
        <v>248</v>
      </c>
      <c r="B16" t="s">
        <v>247</v>
      </c>
      <c r="C16" s="1">
        <v>377828562.72000003</v>
      </c>
      <c r="D16" s="1">
        <v>28683392.559999999</v>
      </c>
      <c r="E16">
        <v>0</v>
      </c>
      <c r="F16" s="1">
        <v>406511955.27999997</v>
      </c>
      <c r="G16" s="1">
        <v>259213849.65000001</v>
      </c>
    </row>
    <row r="17" spans="1:7" x14ac:dyDescent="0.25">
      <c r="A17" t="s">
        <v>246</v>
      </c>
      <c r="B17" t="s">
        <v>245</v>
      </c>
      <c r="C17" s="1">
        <v>111344370.16</v>
      </c>
      <c r="D17" s="1">
        <v>8452866.2300000004</v>
      </c>
      <c r="E17">
        <v>0</v>
      </c>
      <c r="F17" s="1">
        <v>119797236.39</v>
      </c>
      <c r="G17" s="1">
        <v>76467054.280000001</v>
      </c>
    </row>
    <row r="18" spans="1:7" x14ac:dyDescent="0.25">
      <c r="A18" t="s">
        <v>244</v>
      </c>
      <c r="B18" t="s">
        <v>243</v>
      </c>
      <c r="C18" s="1">
        <v>222688740.30000001</v>
      </c>
      <c r="D18" s="1">
        <v>16905732.359999999</v>
      </c>
      <c r="E18">
        <v>0</v>
      </c>
      <c r="F18" s="1">
        <v>239594472.66</v>
      </c>
      <c r="G18" s="1">
        <v>152807448.91999999</v>
      </c>
    </row>
    <row r="19" spans="1:7" x14ac:dyDescent="0.25">
      <c r="A19" t="s">
        <v>242</v>
      </c>
      <c r="B19" t="s">
        <v>241</v>
      </c>
      <c r="C19" s="1">
        <v>353316748.72000003</v>
      </c>
      <c r="D19" s="1">
        <v>28176220.579999998</v>
      </c>
      <c r="E19">
        <v>0</v>
      </c>
      <c r="F19" s="1">
        <v>381492969.30000001</v>
      </c>
      <c r="G19" s="1">
        <v>123173408.03</v>
      </c>
    </row>
    <row r="20" spans="1:7" x14ac:dyDescent="0.25">
      <c r="A20" t="s">
        <v>240</v>
      </c>
      <c r="B20" t="s">
        <v>239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238</v>
      </c>
      <c r="B21" t="s">
        <v>237</v>
      </c>
      <c r="C21" s="1">
        <v>393100000</v>
      </c>
      <c r="D21" s="1">
        <v>84249722.079999998</v>
      </c>
      <c r="E21">
        <v>0</v>
      </c>
      <c r="F21" s="1">
        <v>477349722.07999998</v>
      </c>
      <c r="G21" s="1">
        <v>192825185.5</v>
      </c>
    </row>
    <row r="22" spans="1:7" x14ac:dyDescent="0.25">
      <c r="A22" t="s">
        <v>236</v>
      </c>
      <c r="B22" t="s">
        <v>235</v>
      </c>
      <c r="C22" s="1">
        <v>34200000</v>
      </c>
      <c r="D22" s="1">
        <v>81707356.030000001</v>
      </c>
      <c r="E22">
        <v>0</v>
      </c>
      <c r="F22" s="1">
        <v>115907356.03</v>
      </c>
      <c r="G22" s="1">
        <v>424320.41</v>
      </c>
    </row>
    <row r="23" spans="1:7" x14ac:dyDescent="0.25">
      <c r="A23" t="s">
        <v>234</v>
      </c>
      <c r="B23" t="s">
        <v>233</v>
      </c>
      <c r="C23" s="1">
        <v>21650000</v>
      </c>
      <c r="D23" s="1">
        <v>20000000</v>
      </c>
      <c r="E23" s="1">
        <v>1600000</v>
      </c>
      <c r="F23" s="1">
        <v>40050000</v>
      </c>
      <c r="G23">
        <v>0</v>
      </c>
    </row>
    <row r="24" spans="1:7" x14ac:dyDescent="0.25">
      <c r="A24" t="s">
        <v>232</v>
      </c>
      <c r="B24" t="s">
        <v>521</v>
      </c>
      <c r="C24" s="1">
        <v>8482500</v>
      </c>
      <c r="D24" s="1">
        <v>20000000</v>
      </c>
      <c r="E24">
        <v>0</v>
      </c>
      <c r="F24" s="1">
        <v>28482500</v>
      </c>
      <c r="G24" s="1">
        <v>200000</v>
      </c>
    </row>
    <row r="25" spans="1:7" x14ac:dyDescent="0.25">
      <c r="A25" t="s">
        <v>472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230</v>
      </c>
      <c r="B26" t="s">
        <v>229</v>
      </c>
      <c r="C26" s="1">
        <v>39000000</v>
      </c>
      <c r="D26" s="1">
        <v>7000000</v>
      </c>
      <c r="E26">
        <v>0</v>
      </c>
      <c r="F26" s="1">
        <v>46000000</v>
      </c>
      <c r="G26">
        <v>0</v>
      </c>
    </row>
    <row r="27" spans="1:7" x14ac:dyDescent="0.25">
      <c r="A27" t="s">
        <v>228</v>
      </c>
      <c r="B27" t="s">
        <v>227</v>
      </c>
      <c r="C27" s="1">
        <v>4500000</v>
      </c>
      <c r="D27" s="1">
        <v>1500000</v>
      </c>
      <c r="E27">
        <v>0</v>
      </c>
      <c r="F27" s="1">
        <v>6000000</v>
      </c>
      <c r="G27" s="1">
        <v>1426445</v>
      </c>
    </row>
    <row r="28" spans="1:7" x14ac:dyDescent="0.25">
      <c r="A28" t="s">
        <v>226</v>
      </c>
      <c r="B28" t="s">
        <v>225</v>
      </c>
      <c r="C28" s="1">
        <v>404858109.62</v>
      </c>
      <c r="D28" s="1">
        <v>1115030</v>
      </c>
      <c r="E28">
        <v>0</v>
      </c>
      <c r="F28" s="1">
        <v>405973139.62</v>
      </c>
      <c r="G28" s="1">
        <v>245091540</v>
      </c>
    </row>
    <row r="29" spans="1:7" x14ac:dyDescent="0.25">
      <c r="A29" t="s">
        <v>224</v>
      </c>
      <c r="B29" t="s">
        <v>223</v>
      </c>
      <c r="C29" s="1">
        <v>104500</v>
      </c>
      <c r="D29">
        <v>0</v>
      </c>
      <c r="E29">
        <v>0</v>
      </c>
      <c r="F29" s="1">
        <v>104500</v>
      </c>
      <c r="G29" s="1">
        <v>19530</v>
      </c>
    </row>
    <row r="30" spans="1:7" x14ac:dyDescent="0.25">
      <c r="A30" t="s">
        <v>222</v>
      </c>
      <c r="B30" t="s">
        <v>221</v>
      </c>
      <c r="C30" s="1">
        <v>109400000</v>
      </c>
      <c r="D30" s="1">
        <v>2154006.29</v>
      </c>
      <c r="E30">
        <v>0</v>
      </c>
      <c r="F30" s="1">
        <v>111554006.29000001</v>
      </c>
      <c r="G30" s="1">
        <v>38963195.310000002</v>
      </c>
    </row>
    <row r="31" spans="1:7" x14ac:dyDescent="0.25">
      <c r="A31" t="s">
        <v>220</v>
      </c>
      <c r="B31" t="s">
        <v>219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218</v>
      </c>
      <c r="B32" t="s">
        <v>217</v>
      </c>
      <c r="C32" s="1">
        <v>73900000</v>
      </c>
      <c r="D32" s="1">
        <v>44177257.149999999</v>
      </c>
      <c r="E32">
        <v>0</v>
      </c>
      <c r="F32" s="1">
        <v>118077257.15000001</v>
      </c>
      <c r="G32" s="1">
        <v>7653960</v>
      </c>
    </row>
    <row r="33" spans="1:7" x14ac:dyDescent="0.25">
      <c r="A33" t="s">
        <v>216</v>
      </c>
      <c r="B33" t="s">
        <v>215</v>
      </c>
      <c r="C33" s="1">
        <v>48445000</v>
      </c>
      <c r="D33" s="1">
        <v>33132090</v>
      </c>
      <c r="E33" s="1">
        <v>3500000</v>
      </c>
      <c r="F33" s="1">
        <v>78077090</v>
      </c>
      <c r="G33" s="1">
        <v>6709550</v>
      </c>
    </row>
    <row r="34" spans="1:7" x14ac:dyDescent="0.25">
      <c r="A34" t="s">
        <v>214</v>
      </c>
      <c r="B34" t="s">
        <v>213</v>
      </c>
      <c r="C34" s="1">
        <v>39062922.710000001</v>
      </c>
      <c r="D34" s="1">
        <v>19606842.109999999</v>
      </c>
      <c r="E34" s="1">
        <v>8900000</v>
      </c>
      <c r="F34" s="1">
        <v>49769764.82</v>
      </c>
      <c r="G34" s="1">
        <v>3887138.44</v>
      </c>
    </row>
    <row r="35" spans="1:7" x14ac:dyDescent="0.25">
      <c r="A35" t="s">
        <v>212</v>
      </c>
      <c r="B35" t="s">
        <v>211</v>
      </c>
      <c r="C35" s="1">
        <v>12330000</v>
      </c>
      <c r="D35" s="1">
        <v>17349855</v>
      </c>
      <c r="E35">
        <v>0</v>
      </c>
      <c r="F35" s="1">
        <v>29679855</v>
      </c>
      <c r="G35">
        <v>0</v>
      </c>
    </row>
    <row r="36" spans="1:7" x14ac:dyDescent="0.25">
      <c r="A36" t="s">
        <v>210</v>
      </c>
      <c r="B36" t="s">
        <v>209</v>
      </c>
      <c r="C36" s="1">
        <v>328265600</v>
      </c>
      <c r="D36" s="1">
        <v>7676594.4000000004</v>
      </c>
      <c r="E36">
        <v>0</v>
      </c>
      <c r="F36" s="1">
        <v>335942194.39999998</v>
      </c>
      <c r="G36" s="1">
        <v>268973724.29000002</v>
      </c>
    </row>
    <row r="37" spans="1:7" x14ac:dyDescent="0.25">
      <c r="A37" t="s">
        <v>208</v>
      </c>
      <c r="B37" t="s">
        <v>524</v>
      </c>
      <c r="C37" s="1">
        <v>10200000</v>
      </c>
      <c r="D37" s="1">
        <v>36191359.369999997</v>
      </c>
      <c r="E37">
        <v>0</v>
      </c>
      <c r="F37" s="1">
        <v>46391359.369999997</v>
      </c>
      <c r="G37">
        <v>0</v>
      </c>
    </row>
    <row r="38" spans="1:7" x14ac:dyDescent="0.25">
      <c r="A38" t="s">
        <v>206</v>
      </c>
      <c r="B38" t="s">
        <v>525</v>
      </c>
      <c r="C38" s="1">
        <v>7500000</v>
      </c>
      <c r="D38" s="1">
        <v>1200000</v>
      </c>
      <c r="E38">
        <v>0</v>
      </c>
      <c r="F38" s="1">
        <v>8700000</v>
      </c>
      <c r="G38" s="1">
        <v>873700</v>
      </c>
    </row>
    <row r="39" spans="1:7" x14ac:dyDescent="0.25">
      <c r="A39" t="s">
        <v>204</v>
      </c>
      <c r="B39" t="s">
        <v>203</v>
      </c>
      <c r="C39" s="1">
        <v>67050000</v>
      </c>
      <c r="D39" s="1">
        <v>33523300.050000001</v>
      </c>
      <c r="E39">
        <v>0</v>
      </c>
      <c r="F39" s="1">
        <v>100573300.05</v>
      </c>
      <c r="G39" s="1">
        <v>3503122.28</v>
      </c>
    </row>
    <row r="40" spans="1:7" x14ac:dyDescent="0.25">
      <c r="A40" t="s">
        <v>202</v>
      </c>
      <c r="B40" t="s">
        <v>526</v>
      </c>
      <c r="C40" s="1">
        <v>289010412.47000003</v>
      </c>
      <c r="D40" s="1">
        <v>796441149.65999997</v>
      </c>
      <c r="E40" s="1">
        <v>18251266</v>
      </c>
      <c r="F40" s="1">
        <v>1067200296.13</v>
      </c>
      <c r="G40" s="1">
        <v>24861386</v>
      </c>
    </row>
    <row r="41" spans="1:7" x14ac:dyDescent="0.25">
      <c r="A41" t="s">
        <v>200</v>
      </c>
      <c r="B41" t="s">
        <v>199</v>
      </c>
      <c r="C41" s="1">
        <v>177600000</v>
      </c>
      <c r="D41" s="1">
        <v>223451279.25999999</v>
      </c>
      <c r="E41" s="1">
        <v>13000000</v>
      </c>
      <c r="F41" s="1">
        <v>388051279.25999999</v>
      </c>
      <c r="G41" s="1">
        <v>8236666</v>
      </c>
    </row>
    <row r="42" spans="1:7" x14ac:dyDescent="0.25">
      <c r="A42" t="s">
        <v>198</v>
      </c>
      <c r="B42" t="s">
        <v>527</v>
      </c>
      <c r="C42" s="1">
        <v>27000000</v>
      </c>
      <c r="D42" s="1">
        <v>48912191.020000003</v>
      </c>
      <c r="E42">
        <v>0</v>
      </c>
      <c r="F42" s="1">
        <v>75912191.019999996</v>
      </c>
      <c r="G42">
        <v>0</v>
      </c>
    </row>
    <row r="43" spans="1:7" x14ac:dyDescent="0.25">
      <c r="A43" t="s">
        <v>196</v>
      </c>
      <c r="B43" t="s">
        <v>195</v>
      </c>
      <c r="C43" s="1">
        <v>635820000</v>
      </c>
      <c r="D43" s="1">
        <v>682309149.76999998</v>
      </c>
      <c r="E43" s="1">
        <v>15335000</v>
      </c>
      <c r="F43" s="1">
        <v>1302794149.77</v>
      </c>
      <c r="G43" s="1">
        <v>60436981.939999998</v>
      </c>
    </row>
    <row r="44" spans="1:7" x14ac:dyDescent="0.25">
      <c r="A44" t="s">
        <v>194</v>
      </c>
      <c r="B44" t="s">
        <v>193</v>
      </c>
      <c r="C44" s="1">
        <v>4153795389.1399999</v>
      </c>
      <c r="D44" s="1">
        <v>5460188825.5100002</v>
      </c>
      <c r="E44" s="1">
        <v>45675000</v>
      </c>
      <c r="F44" s="1">
        <v>9568309214.6499996</v>
      </c>
      <c r="G44" s="1">
        <v>2477163194.2399998</v>
      </c>
    </row>
    <row r="45" spans="1:7" x14ac:dyDescent="0.25">
      <c r="A45" t="s">
        <v>192</v>
      </c>
      <c r="B45" t="s">
        <v>191</v>
      </c>
      <c r="C45">
        <v>0</v>
      </c>
      <c r="D45" s="1">
        <v>3300000</v>
      </c>
      <c r="E45">
        <v>0</v>
      </c>
      <c r="F45" s="1">
        <v>3300000</v>
      </c>
      <c r="G45">
        <v>0</v>
      </c>
    </row>
    <row r="46" spans="1:7" x14ac:dyDescent="0.25">
      <c r="A46" t="s">
        <v>190</v>
      </c>
      <c r="B46" t="s">
        <v>189</v>
      </c>
      <c r="C46" s="1">
        <v>8856000</v>
      </c>
      <c r="D46" s="1">
        <v>2720000</v>
      </c>
      <c r="E46">
        <v>0</v>
      </c>
      <c r="F46" s="1">
        <v>11576000</v>
      </c>
      <c r="G46" s="1">
        <v>5013750</v>
      </c>
    </row>
    <row r="47" spans="1:7" x14ac:dyDescent="0.25">
      <c r="A47" t="s">
        <v>188</v>
      </c>
      <c r="B47" t="s">
        <v>187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186</v>
      </c>
      <c r="B48" t="s">
        <v>185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t="s">
        <v>184</v>
      </c>
      <c r="B49" t="s">
        <v>122</v>
      </c>
      <c r="C49" s="1">
        <v>340896135.31</v>
      </c>
      <c r="D49" s="1">
        <v>42907080.759999998</v>
      </c>
      <c r="E49">
        <v>0</v>
      </c>
      <c r="F49" s="1">
        <v>383803216.06999999</v>
      </c>
      <c r="G49" s="1">
        <v>249886986.34</v>
      </c>
    </row>
    <row r="50" spans="1:7" x14ac:dyDescent="0.25">
      <c r="A50" t="s">
        <v>183</v>
      </c>
      <c r="B50" t="s">
        <v>182</v>
      </c>
      <c r="C50" s="1">
        <v>148807680.72</v>
      </c>
      <c r="D50" s="1">
        <v>41526384.899999999</v>
      </c>
      <c r="E50" s="1">
        <v>7916927.9699999997</v>
      </c>
      <c r="F50" s="1">
        <v>182417137.65000001</v>
      </c>
      <c r="G50" s="1">
        <v>24414637.5</v>
      </c>
    </row>
    <row r="51" spans="1:7" x14ac:dyDescent="0.25">
      <c r="A51" t="s">
        <v>181</v>
      </c>
      <c r="B51" t="s">
        <v>180</v>
      </c>
      <c r="C51" s="1">
        <v>29900000</v>
      </c>
      <c r="D51" s="1">
        <v>15770360</v>
      </c>
      <c r="E51" s="1">
        <v>12642100</v>
      </c>
      <c r="F51" s="1">
        <v>33028260</v>
      </c>
      <c r="G51" s="1">
        <v>3283135</v>
      </c>
    </row>
    <row r="52" spans="1:7" x14ac:dyDescent="0.25">
      <c r="A52" t="s">
        <v>179</v>
      </c>
      <c r="B52" t="s">
        <v>178</v>
      </c>
      <c r="C52" s="1">
        <v>4900000</v>
      </c>
      <c r="D52">
        <v>0</v>
      </c>
      <c r="E52">
        <v>0</v>
      </c>
      <c r="F52" s="1">
        <v>4900000</v>
      </c>
      <c r="G52" s="1">
        <v>3556635.72</v>
      </c>
    </row>
    <row r="53" spans="1:7" x14ac:dyDescent="0.25">
      <c r="A53" t="s">
        <v>177</v>
      </c>
      <c r="B53" t="s">
        <v>176</v>
      </c>
      <c r="C53" s="1">
        <v>38329196.600000001</v>
      </c>
      <c r="D53" s="1">
        <v>301724836.18000001</v>
      </c>
      <c r="E53" s="1">
        <v>1500000</v>
      </c>
      <c r="F53" s="1">
        <v>338554032.77999997</v>
      </c>
      <c r="G53" s="1">
        <v>1198600</v>
      </c>
    </row>
    <row r="54" spans="1:7" x14ac:dyDescent="0.25">
      <c r="A54" t="s">
        <v>498</v>
      </c>
      <c r="B54" t="s">
        <v>499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175</v>
      </c>
      <c r="B55" t="s">
        <v>174</v>
      </c>
      <c r="C55" s="1">
        <v>100000</v>
      </c>
      <c r="D55" s="1">
        <v>1165000</v>
      </c>
      <c r="E55">
        <v>0</v>
      </c>
      <c r="F55" s="1">
        <v>1265000</v>
      </c>
      <c r="G55">
        <v>0</v>
      </c>
    </row>
    <row r="56" spans="1:7" x14ac:dyDescent="0.25">
      <c r="A56" t="s">
        <v>173</v>
      </c>
      <c r="B56" t="s">
        <v>164</v>
      </c>
      <c r="C56" s="1">
        <v>158920000</v>
      </c>
      <c r="D56" s="1">
        <v>106986429.61</v>
      </c>
      <c r="E56" s="1">
        <v>1100000</v>
      </c>
      <c r="F56" s="1">
        <v>264806429.61000001</v>
      </c>
      <c r="G56" s="1">
        <v>20509836.199999999</v>
      </c>
    </row>
    <row r="57" spans="1:7" x14ac:dyDescent="0.25">
      <c r="A57" t="s">
        <v>172</v>
      </c>
      <c r="B57" t="s">
        <v>171</v>
      </c>
      <c r="C57" s="1">
        <v>108518125.04000001</v>
      </c>
      <c r="D57" s="1">
        <v>105445344.98999999</v>
      </c>
      <c r="E57" s="1">
        <v>3000000</v>
      </c>
      <c r="F57" s="1">
        <v>210963470.03</v>
      </c>
      <c r="G57" s="1">
        <v>1728370</v>
      </c>
    </row>
    <row r="58" spans="1:7" x14ac:dyDescent="0.25">
      <c r="A58" t="s">
        <v>170</v>
      </c>
      <c r="B58" t="s">
        <v>473</v>
      </c>
      <c r="C58" s="1">
        <v>3075000</v>
      </c>
      <c r="D58">
        <v>0</v>
      </c>
      <c r="E58">
        <v>0</v>
      </c>
      <c r="F58" s="1">
        <v>3075000</v>
      </c>
      <c r="G58" s="1">
        <v>70000</v>
      </c>
    </row>
    <row r="59" spans="1:7" x14ac:dyDescent="0.25">
      <c r="A59" t="s">
        <v>169</v>
      </c>
      <c r="B59" t="s">
        <v>168</v>
      </c>
      <c r="C59" s="1">
        <v>39401000</v>
      </c>
      <c r="D59" s="1">
        <v>11584080.48</v>
      </c>
      <c r="E59">
        <v>0</v>
      </c>
      <c r="F59" s="1">
        <v>50985080.479999997</v>
      </c>
      <c r="G59" s="1">
        <v>937896.22</v>
      </c>
    </row>
    <row r="60" spans="1:7" x14ac:dyDescent="0.25">
      <c r="A60" t="s">
        <v>167</v>
      </c>
      <c r="B60" t="s">
        <v>164</v>
      </c>
      <c r="C60" s="1">
        <v>85579116.299999997</v>
      </c>
      <c r="D60" s="1">
        <v>58086999.640000001</v>
      </c>
      <c r="E60">
        <v>0</v>
      </c>
      <c r="F60" s="1">
        <v>143666115.94</v>
      </c>
      <c r="G60" s="1">
        <v>573355.34</v>
      </c>
    </row>
    <row r="61" spans="1:7" x14ac:dyDescent="0.25">
      <c r="A61" t="s">
        <v>165</v>
      </c>
      <c r="B61" t="s">
        <v>164</v>
      </c>
      <c r="C61" s="1">
        <v>5820000</v>
      </c>
      <c r="D61">
        <v>0</v>
      </c>
      <c r="E61">
        <v>0</v>
      </c>
      <c r="F61" s="1">
        <v>5820000</v>
      </c>
      <c r="G61" s="1">
        <v>566261.98</v>
      </c>
    </row>
    <row r="62" spans="1:7" x14ac:dyDescent="0.25">
      <c r="A62" t="s">
        <v>163</v>
      </c>
      <c r="B62" t="s">
        <v>162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161</v>
      </c>
      <c r="B63" t="s">
        <v>160</v>
      </c>
      <c r="C63" s="1">
        <v>73000000</v>
      </c>
      <c r="D63">
        <v>0</v>
      </c>
      <c r="E63">
        <v>0</v>
      </c>
      <c r="F63" s="1">
        <v>73000000</v>
      </c>
      <c r="G63" s="1">
        <v>91220.39</v>
      </c>
    </row>
    <row r="64" spans="1:7" x14ac:dyDescent="0.25">
      <c r="A64" t="s">
        <v>159</v>
      </c>
      <c r="B64" t="s">
        <v>158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157</v>
      </c>
      <c r="B65" t="s">
        <v>156</v>
      </c>
      <c r="C65" s="1">
        <v>2650000</v>
      </c>
      <c r="D65">
        <v>0</v>
      </c>
      <c r="E65">
        <v>0</v>
      </c>
      <c r="F65" s="1">
        <v>2650000</v>
      </c>
      <c r="G65" s="1">
        <v>442045.47</v>
      </c>
    </row>
    <row r="66" spans="1:7" x14ac:dyDescent="0.25">
      <c r="A66" t="s">
        <v>155</v>
      </c>
      <c r="B66" t="s">
        <v>154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153</v>
      </c>
      <c r="B67" t="s">
        <v>152</v>
      </c>
      <c r="C67" s="1">
        <v>122791333.8</v>
      </c>
      <c r="D67" s="1">
        <v>165968999.05000001</v>
      </c>
      <c r="E67">
        <v>0</v>
      </c>
      <c r="F67" s="1">
        <v>288760332.85000002</v>
      </c>
      <c r="G67" s="1">
        <v>49222328.340000004</v>
      </c>
    </row>
    <row r="68" spans="1:7" x14ac:dyDescent="0.25">
      <c r="A68" t="s">
        <v>151</v>
      </c>
      <c r="B68" t="s">
        <v>150</v>
      </c>
      <c r="C68" s="1">
        <v>15742996.5</v>
      </c>
      <c r="D68" s="1">
        <v>5969899.2999999998</v>
      </c>
      <c r="E68" s="1">
        <v>1200000</v>
      </c>
      <c r="F68" s="1">
        <v>20512895.800000001</v>
      </c>
      <c r="G68" s="1">
        <v>6636976.4900000002</v>
      </c>
    </row>
    <row r="69" spans="1:7" x14ac:dyDescent="0.25">
      <c r="A69" t="s">
        <v>149</v>
      </c>
      <c r="B69" t="s">
        <v>148</v>
      </c>
      <c r="C69" s="1">
        <v>39479038.780000001</v>
      </c>
      <c r="D69" s="1">
        <v>6103127.9699999997</v>
      </c>
      <c r="E69" s="1">
        <v>10370500</v>
      </c>
      <c r="F69" s="1">
        <v>35211666.75</v>
      </c>
      <c r="G69" s="1">
        <v>1367313.34</v>
      </c>
    </row>
    <row r="70" spans="1:7" x14ac:dyDescent="0.25">
      <c r="A70" t="s">
        <v>147</v>
      </c>
      <c r="B70" t="s">
        <v>146</v>
      </c>
      <c r="C70" s="1">
        <v>36280000</v>
      </c>
      <c r="D70" s="1">
        <v>22021200</v>
      </c>
      <c r="E70">
        <v>0</v>
      </c>
      <c r="F70" s="1">
        <v>58301200</v>
      </c>
      <c r="G70" s="1">
        <v>15870235.529999999</v>
      </c>
    </row>
    <row r="71" spans="1:7" x14ac:dyDescent="0.25">
      <c r="A71" t="s">
        <v>145</v>
      </c>
      <c r="B71" t="s">
        <v>144</v>
      </c>
      <c r="C71" s="1">
        <v>9000000</v>
      </c>
      <c r="D71" s="1">
        <v>17000000</v>
      </c>
      <c r="E71">
        <v>0</v>
      </c>
      <c r="F71" s="1">
        <v>26000000</v>
      </c>
      <c r="G71" s="1">
        <v>200000</v>
      </c>
    </row>
    <row r="72" spans="1:7" x14ac:dyDescent="0.25">
      <c r="A72" t="s">
        <v>143</v>
      </c>
      <c r="B72" t="s">
        <v>142</v>
      </c>
      <c r="C72" s="1">
        <v>2100000</v>
      </c>
      <c r="D72">
        <v>0</v>
      </c>
      <c r="E72">
        <v>0</v>
      </c>
      <c r="F72" s="1">
        <v>2100000</v>
      </c>
      <c r="G72" s="1">
        <v>500000</v>
      </c>
    </row>
    <row r="73" spans="1:7" x14ac:dyDescent="0.25">
      <c r="A73" t="s">
        <v>141</v>
      </c>
      <c r="B73" t="s">
        <v>140</v>
      </c>
      <c r="C73" s="1">
        <v>95570000</v>
      </c>
      <c r="D73" s="1">
        <v>80866169.519999996</v>
      </c>
      <c r="E73">
        <v>0</v>
      </c>
      <c r="F73" s="1">
        <v>176436169.52000001</v>
      </c>
      <c r="G73" s="1">
        <v>11716788.76</v>
      </c>
    </row>
    <row r="74" spans="1:7" x14ac:dyDescent="0.25">
      <c r="A74" t="s">
        <v>139</v>
      </c>
      <c r="B74" t="s">
        <v>138</v>
      </c>
      <c r="C74" s="1">
        <v>376198123.57999998</v>
      </c>
      <c r="D74" s="1">
        <v>603111879.45000005</v>
      </c>
      <c r="E74" s="1">
        <v>20650000</v>
      </c>
      <c r="F74" s="1">
        <v>958660003.02999997</v>
      </c>
      <c r="G74" s="1">
        <v>46813705.700000003</v>
      </c>
    </row>
    <row r="75" spans="1:7" x14ac:dyDescent="0.25">
      <c r="A75" t="s">
        <v>137</v>
      </c>
      <c r="B75" t="s">
        <v>136</v>
      </c>
      <c r="C75" s="1">
        <v>16250000</v>
      </c>
      <c r="D75" s="1">
        <v>21792424.800000001</v>
      </c>
      <c r="E75">
        <v>0</v>
      </c>
      <c r="F75" s="1">
        <v>38042424.799999997</v>
      </c>
      <c r="G75" s="1">
        <v>3493805.28</v>
      </c>
    </row>
    <row r="76" spans="1:7" x14ac:dyDescent="0.25">
      <c r="A76" t="s">
        <v>135</v>
      </c>
      <c r="B76" t="s">
        <v>134</v>
      </c>
      <c r="C76" s="1">
        <v>15475500</v>
      </c>
      <c r="D76" s="1">
        <v>18928950</v>
      </c>
      <c r="E76">
        <v>0</v>
      </c>
      <c r="F76" s="1">
        <v>34404450</v>
      </c>
      <c r="G76" s="1">
        <v>2792421.09</v>
      </c>
    </row>
    <row r="77" spans="1:7" x14ac:dyDescent="0.25">
      <c r="A77" t="s">
        <v>133</v>
      </c>
      <c r="B77" t="s">
        <v>132</v>
      </c>
      <c r="C77" s="1">
        <v>1695000</v>
      </c>
      <c r="D77" s="1">
        <v>100000</v>
      </c>
      <c r="E77">
        <v>0</v>
      </c>
      <c r="F77" s="1">
        <v>1795000</v>
      </c>
      <c r="G77">
        <v>0</v>
      </c>
    </row>
    <row r="78" spans="1:7" x14ac:dyDescent="0.25">
      <c r="A78" t="s">
        <v>131</v>
      </c>
      <c r="B78" t="s">
        <v>130</v>
      </c>
      <c r="C78" s="1">
        <v>101166190.27</v>
      </c>
      <c r="D78" s="1">
        <v>64401067</v>
      </c>
      <c r="E78" s="1">
        <v>10000000</v>
      </c>
      <c r="F78" s="1">
        <v>155567257.27000001</v>
      </c>
      <c r="G78" s="1">
        <v>34869105.299999997</v>
      </c>
    </row>
    <row r="79" spans="1:7" x14ac:dyDescent="0.25">
      <c r="A79" t="s">
        <v>129</v>
      </c>
      <c r="B79" t="s">
        <v>128</v>
      </c>
      <c r="C79" s="1">
        <v>8120000</v>
      </c>
      <c r="D79" s="1">
        <v>8950000</v>
      </c>
      <c r="E79">
        <v>0</v>
      </c>
      <c r="F79" s="1">
        <v>17070000</v>
      </c>
      <c r="G79" s="1">
        <v>275130</v>
      </c>
    </row>
    <row r="80" spans="1:7" x14ac:dyDescent="0.25">
      <c r="A80" t="s">
        <v>127</v>
      </c>
      <c r="B80" t="s">
        <v>126</v>
      </c>
      <c r="C80" s="1">
        <v>31680500</v>
      </c>
      <c r="D80" s="1">
        <v>40861086.200000003</v>
      </c>
      <c r="E80" s="1">
        <v>2025900</v>
      </c>
      <c r="F80" s="1">
        <v>70515686.200000003</v>
      </c>
      <c r="G80" s="1">
        <v>1476568.93</v>
      </c>
    </row>
    <row r="81" spans="1:7" x14ac:dyDescent="0.25">
      <c r="A81" t="s">
        <v>125</v>
      </c>
      <c r="B81" t="s">
        <v>124</v>
      </c>
      <c r="C81" s="1">
        <v>77889000</v>
      </c>
      <c r="D81" s="1">
        <v>74374702.870000005</v>
      </c>
      <c r="E81" s="1">
        <v>300000</v>
      </c>
      <c r="F81" s="1">
        <v>151963702.87</v>
      </c>
      <c r="G81" s="1">
        <v>4177720.35</v>
      </c>
    </row>
    <row r="82" spans="1:7" x14ac:dyDescent="0.25">
      <c r="A82" t="s">
        <v>123</v>
      </c>
      <c r="B82" t="s">
        <v>122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121</v>
      </c>
      <c r="B83" t="s">
        <v>120</v>
      </c>
      <c r="C83" s="1">
        <v>18866197.91</v>
      </c>
      <c r="D83" s="1">
        <v>3621050</v>
      </c>
      <c r="E83">
        <v>0</v>
      </c>
      <c r="F83" s="1">
        <v>22487247.91</v>
      </c>
      <c r="G83" s="1">
        <v>569803</v>
      </c>
    </row>
    <row r="84" spans="1:7" x14ac:dyDescent="0.25">
      <c r="A84" t="s">
        <v>119</v>
      </c>
      <c r="B84" t="s">
        <v>118</v>
      </c>
      <c r="C84">
        <v>0</v>
      </c>
      <c r="D84" s="1">
        <v>4400000</v>
      </c>
      <c r="E84">
        <v>0</v>
      </c>
      <c r="F84" s="1">
        <v>4400000</v>
      </c>
      <c r="G84">
        <v>0</v>
      </c>
    </row>
    <row r="85" spans="1:7" x14ac:dyDescent="0.25">
      <c r="A85" t="s">
        <v>117</v>
      </c>
      <c r="B85" t="s">
        <v>116</v>
      </c>
      <c r="C85" s="1">
        <v>28568838.120000001</v>
      </c>
      <c r="D85" s="1">
        <v>7591566.7000000002</v>
      </c>
      <c r="E85" s="1">
        <v>4100000</v>
      </c>
      <c r="F85" s="1">
        <v>32060404.82</v>
      </c>
      <c r="G85" s="1">
        <v>6890953.5300000003</v>
      </c>
    </row>
    <row r="86" spans="1:7" x14ac:dyDescent="0.25">
      <c r="A86" t="s">
        <v>115</v>
      </c>
      <c r="B86" t="s">
        <v>114</v>
      </c>
      <c r="C86" s="1">
        <v>22562600</v>
      </c>
      <c r="D86" s="1">
        <v>14026658.4</v>
      </c>
      <c r="E86" s="1">
        <v>220000</v>
      </c>
      <c r="F86" s="1">
        <v>36369258.399999999</v>
      </c>
      <c r="G86" s="1">
        <v>859990.79</v>
      </c>
    </row>
    <row r="87" spans="1:7" x14ac:dyDescent="0.25">
      <c r="A87" t="s">
        <v>113</v>
      </c>
      <c r="B87" t="s">
        <v>112</v>
      </c>
      <c r="C87" s="1">
        <v>35130087.140000001</v>
      </c>
      <c r="D87" s="1">
        <v>12847464</v>
      </c>
      <c r="E87" s="1">
        <v>2900000</v>
      </c>
      <c r="F87" s="1">
        <v>45077551.140000001</v>
      </c>
      <c r="G87" s="1">
        <v>2430907.84</v>
      </c>
    </row>
    <row r="88" spans="1:7" x14ac:dyDescent="0.25">
      <c r="A88" t="s">
        <v>111</v>
      </c>
      <c r="B88" t="s">
        <v>110</v>
      </c>
      <c r="C88" s="1">
        <v>49911400</v>
      </c>
      <c r="D88" s="1">
        <v>31507960.48</v>
      </c>
      <c r="E88" s="1">
        <v>8581400</v>
      </c>
      <c r="F88" s="1">
        <v>72837960.480000004</v>
      </c>
      <c r="G88" s="1">
        <v>3415335</v>
      </c>
    </row>
    <row r="89" spans="1:7" x14ac:dyDescent="0.25">
      <c r="A89" t="s">
        <v>109</v>
      </c>
      <c r="B89" t="s">
        <v>108</v>
      </c>
      <c r="C89" s="1">
        <v>1810000</v>
      </c>
      <c r="D89" s="1">
        <v>812000</v>
      </c>
      <c r="E89">
        <v>0</v>
      </c>
      <c r="F89" s="1">
        <v>2622000</v>
      </c>
      <c r="G89">
        <v>0</v>
      </c>
    </row>
    <row r="90" spans="1:7" x14ac:dyDescent="0.25">
      <c r="A90" t="s">
        <v>107</v>
      </c>
      <c r="B90" t="s">
        <v>106</v>
      </c>
      <c r="C90" s="1">
        <v>2295000</v>
      </c>
      <c r="D90" s="1">
        <v>2366500</v>
      </c>
      <c r="E90">
        <v>0</v>
      </c>
      <c r="F90" s="1">
        <v>4661500</v>
      </c>
      <c r="G90" s="1">
        <v>135097.4</v>
      </c>
    </row>
    <row r="91" spans="1:7" x14ac:dyDescent="0.25">
      <c r="A91" t="s">
        <v>105</v>
      </c>
      <c r="B91" t="s">
        <v>104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25">
      <c r="A92" t="s">
        <v>103</v>
      </c>
      <c r="B92" t="s">
        <v>102</v>
      </c>
      <c r="C92" s="1">
        <v>385000000</v>
      </c>
      <c r="D92" s="1">
        <v>130869382.55</v>
      </c>
      <c r="E92">
        <v>0</v>
      </c>
      <c r="F92" s="1">
        <v>515869382.55000001</v>
      </c>
      <c r="G92" s="1">
        <v>217252680.63999999</v>
      </c>
    </row>
    <row r="93" spans="1:7" x14ac:dyDescent="0.25">
      <c r="A93" t="s">
        <v>100</v>
      </c>
      <c r="B93" t="s">
        <v>75</v>
      </c>
      <c r="C93" s="1">
        <v>142098000</v>
      </c>
      <c r="D93" s="1">
        <v>397098831.29000002</v>
      </c>
      <c r="E93" s="1">
        <v>40000000</v>
      </c>
      <c r="F93" s="1">
        <v>499196831.29000002</v>
      </c>
      <c r="G93" s="1">
        <v>14526312.82</v>
      </c>
    </row>
    <row r="94" spans="1:7" x14ac:dyDescent="0.25">
      <c r="A94" t="s">
        <v>99</v>
      </c>
      <c r="B94" t="s">
        <v>98</v>
      </c>
      <c r="C94" s="1">
        <v>121834610</v>
      </c>
      <c r="D94" s="1">
        <v>445693484.68000001</v>
      </c>
      <c r="E94">
        <v>0</v>
      </c>
      <c r="F94" s="1">
        <v>567528094.67999995</v>
      </c>
      <c r="G94" s="1">
        <v>28445810</v>
      </c>
    </row>
    <row r="95" spans="1:7" x14ac:dyDescent="0.25">
      <c r="A95" t="s">
        <v>97</v>
      </c>
      <c r="B95" t="s">
        <v>96</v>
      </c>
      <c r="C95" s="1">
        <v>18699500</v>
      </c>
      <c r="D95" s="1">
        <v>32669877.329999998</v>
      </c>
      <c r="E95" s="1">
        <v>82000000</v>
      </c>
      <c r="F95" s="1">
        <v>-30630622.670000002</v>
      </c>
      <c r="G95" s="1">
        <v>572884.01</v>
      </c>
    </row>
    <row r="96" spans="1:7" x14ac:dyDescent="0.25">
      <c r="A96" t="s">
        <v>95</v>
      </c>
      <c r="B96" t="s">
        <v>94</v>
      </c>
      <c r="C96" s="1">
        <v>37523045.560000002</v>
      </c>
      <c r="D96" s="1">
        <v>23237256.949999999</v>
      </c>
      <c r="E96" s="1">
        <v>3000000</v>
      </c>
      <c r="F96" s="1">
        <v>57760302.509999998</v>
      </c>
      <c r="G96" s="1">
        <v>4060644.34</v>
      </c>
    </row>
    <row r="97" spans="1:7" x14ac:dyDescent="0.25">
      <c r="A97" t="s">
        <v>93</v>
      </c>
      <c r="B97" t="s">
        <v>528</v>
      </c>
      <c r="C97" s="1">
        <v>129259707.78</v>
      </c>
      <c r="D97" s="1">
        <v>315175430.85000002</v>
      </c>
      <c r="E97" s="1">
        <v>4250000</v>
      </c>
      <c r="F97" s="1">
        <v>440185138.63</v>
      </c>
      <c r="G97" s="1">
        <v>2903498.98</v>
      </c>
    </row>
    <row r="98" spans="1:7" x14ac:dyDescent="0.25">
      <c r="A98" t="s">
        <v>92</v>
      </c>
      <c r="B98" t="s">
        <v>91</v>
      </c>
      <c r="C98">
        <v>0</v>
      </c>
      <c r="D98" s="1">
        <v>187515042.59999999</v>
      </c>
      <c r="E98">
        <v>0</v>
      </c>
      <c r="F98" s="1">
        <v>187515042.59999999</v>
      </c>
      <c r="G98">
        <v>0</v>
      </c>
    </row>
    <row r="99" spans="1:7" x14ac:dyDescent="0.25">
      <c r="A99" t="s">
        <v>90</v>
      </c>
      <c r="B99" t="s">
        <v>89</v>
      </c>
      <c r="C99" s="1">
        <v>100000</v>
      </c>
      <c r="D99" s="1">
        <v>37887057</v>
      </c>
      <c r="E99">
        <v>0</v>
      </c>
      <c r="F99" s="1">
        <v>37987057</v>
      </c>
      <c r="G99">
        <v>0</v>
      </c>
    </row>
    <row r="100" spans="1:7" x14ac:dyDescent="0.25">
      <c r="A100" t="s">
        <v>88</v>
      </c>
      <c r="B100" t="s">
        <v>529</v>
      </c>
      <c r="C100" s="1">
        <v>223486900</v>
      </c>
      <c r="D100" s="1">
        <v>88734033.069999993</v>
      </c>
      <c r="E100" s="1">
        <v>15400000</v>
      </c>
      <c r="F100" s="1">
        <v>296820933.06999999</v>
      </c>
      <c r="G100" s="1">
        <v>41869422.130000003</v>
      </c>
    </row>
    <row r="101" spans="1:7" x14ac:dyDescent="0.25">
      <c r="A101" t="s">
        <v>86</v>
      </c>
      <c r="B101" t="s">
        <v>85</v>
      </c>
      <c r="C101" s="1">
        <v>300000</v>
      </c>
      <c r="D101" s="1">
        <v>2989720133.9299998</v>
      </c>
      <c r="E101">
        <v>0</v>
      </c>
      <c r="F101" s="1">
        <v>2990020133.9299998</v>
      </c>
      <c r="G101">
        <v>0</v>
      </c>
    </row>
    <row r="102" spans="1:7" x14ac:dyDescent="0.25">
      <c r="A102" t="s">
        <v>84</v>
      </c>
      <c r="B102" t="s">
        <v>83</v>
      </c>
      <c r="C102" s="1">
        <v>1489245141.5899999</v>
      </c>
      <c r="D102" s="1">
        <v>4558719885.5299997</v>
      </c>
      <c r="E102">
        <v>0</v>
      </c>
      <c r="F102" s="1">
        <v>6047965027.1199999</v>
      </c>
      <c r="G102">
        <v>0</v>
      </c>
    </row>
    <row r="103" spans="1:7" x14ac:dyDescent="0.25">
      <c r="A103" t="s">
        <v>500</v>
      </c>
      <c r="B103" t="s">
        <v>501</v>
      </c>
      <c r="C103" s="1">
        <v>100000</v>
      </c>
      <c r="D103">
        <v>0</v>
      </c>
      <c r="E103">
        <v>0</v>
      </c>
      <c r="F103" s="1">
        <v>100000</v>
      </c>
      <c r="G103">
        <v>0</v>
      </c>
    </row>
    <row r="104" spans="1:7" x14ac:dyDescent="0.25">
      <c r="A104" t="s">
        <v>82</v>
      </c>
      <c r="B104" t="s">
        <v>81</v>
      </c>
      <c r="C104" s="1">
        <v>922131439.04999995</v>
      </c>
      <c r="D104" s="1">
        <v>7255143642.2299995</v>
      </c>
      <c r="E104" s="1">
        <v>49754719.759999998</v>
      </c>
      <c r="F104" s="1">
        <v>8127520361.5200005</v>
      </c>
      <c r="G104" s="1">
        <v>1159269115.52</v>
      </c>
    </row>
    <row r="105" spans="1:7" x14ac:dyDescent="0.25">
      <c r="A105" t="s">
        <v>80</v>
      </c>
      <c r="B105" t="s">
        <v>79</v>
      </c>
      <c r="C105" s="1">
        <v>10100000</v>
      </c>
      <c r="D105" s="1">
        <v>1658298723.0999999</v>
      </c>
      <c r="E105" s="1">
        <v>7900000</v>
      </c>
      <c r="F105" s="1">
        <v>1660498723.0999999</v>
      </c>
      <c r="G105">
        <v>0</v>
      </c>
    </row>
    <row r="106" spans="1:7" x14ac:dyDescent="0.25">
      <c r="A106" t="s">
        <v>78</v>
      </c>
      <c r="B106" t="s">
        <v>77</v>
      </c>
      <c r="C106" s="1">
        <v>100000000</v>
      </c>
      <c r="D106" s="1">
        <v>415000000</v>
      </c>
      <c r="E106">
        <v>0</v>
      </c>
      <c r="F106" s="1">
        <v>515000000</v>
      </c>
      <c r="G106">
        <v>0</v>
      </c>
    </row>
    <row r="107" spans="1:7" x14ac:dyDescent="0.25">
      <c r="A107" t="s">
        <v>502</v>
      </c>
      <c r="B107" t="s">
        <v>503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 t="s">
        <v>504</v>
      </c>
      <c r="B108" t="s">
        <v>505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x14ac:dyDescent="0.25">
      <c r="A109" t="s">
        <v>506</v>
      </c>
      <c r="B109" t="s">
        <v>505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x14ac:dyDescent="0.25">
      <c r="A110" t="s">
        <v>76</v>
      </c>
      <c r="B110" t="s">
        <v>537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 t="s">
        <v>74</v>
      </c>
      <c r="B111" t="s">
        <v>73</v>
      </c>
      <c r="C111">
        <v>0</v>
      </c>
      <c r="D111" s="1">
        <v>7500000</v>
      </c>
      <c r="E111">
        <v>0</v>
      </c>
      <c r="F111" s="1">
        <v>7500000</v>
      </c>
      <c r="G111">
        <v>0</v>
      </c>
    </row>
    <row r="112" spans="1:7" x14ac:dyDescent="0.25">
      <c r="A112" t="s">
        <v>72</v>
      </c>
      <c r="B112" t="s">
        <v>530</v>
      </c>
      <c r="C112" s="1">
        <v>71860000</v>
      </c>
      <c r="D112" s="1">
        <v>518543124.80000001</v>
      </c>
      <c r="E112">
        <v>0</v>
      </c>
      <c r="F112" s="1">
        <v>590403124.79999995</v>
      </c>
      <c r="G112" s="1">
        <v>25532625</v>
      </c>
    </row>
    <row r="113" spans="1:7" x14ac:dyDescent="0.25">
      <c r="A113" t="s">
        <v>70</v>
      </c>
      <c r="B113" t="s">
        <v>69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 t="s">
        <v>68</v>
      </c>
      <c r="B114" t="s">
        <v>67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66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 t="s">
        <v>65</v>
      </c>
      <c r="B116" t="s">
        <v>64</v>
      </c>
      <c r="C116" s="1">
        <v>100000</v>
      </c>
      <c r="D116">
        <v>0</v>
      </c>
      <c r="E116">
        <v>0</v>
      </c>
      <c r="F116" s="1">
        <v>100000</v>
      </c>
      <c r="G116">
        <v>0</v>
      </c>
    </row>
    <row r="117" spans="1:7" x14ac:dyDescent="0.25">
      <c r="A117" t="s">
        <v>62</v>
      </c>
      <c r="B117" t="s">
        <v>61</v>
      </c>
      <c r="C117" s="1">
        <v>61790910.549999997</v>
      </c>
      <c r="D117" s="1">
        <v>25551856.699999999</v>
      </c>
      <c r="E117">
        <v>0</v>
      </c>
      <c r="F117" s="1">
        <v>87342767.25</v>
      </c>
      <c r="G117" s="1">
        <v>59535313.600000001</v>
      </c>
    </row>
    <row r="118" spans="1:7" x14ac:dyDescent="0.25">
      <c r="A118" t="s">
        <v>60</v>
      </c>
      <c r="B118" t="s">
        <v>59</v>
      </c>
      <c r="C118" s="1">
        <v>381284997.14999998</v>
      </c>
      <c r="D118" s="1">
        <v>102418335.19</v>
      </c>
      <c r="E118">
        <v>0</v>
      </c>
      <c r="F118" s="1">
        <v>483703332.33999997</v>
      </c>
      <c r="G118" s="1">
        <v>324610309.86000001</v>
      </c>
    </row>
    <row r="119" spans="1:7" x14ac:dyDescent="0.25">
      <c r="A119" t="s">
        <v>58</v>
      </c>
      <c r="B119" t="s">
        <v>57</v>
      </c>
      <c r="C119" s="1">
        <v>617909105.48000002</v>
      </c>
      <c r="D119" s="1">
        <v>907228523.58000004</v>
      </c>
      <c r="E119">
        <v>0</v>
      </c>
      <c r="F119" s="1">
        <v>1525137629.0599999</v>
      </c>
      <c r="G119" s="1">
        <v>805137629.05999994</v>
      </c>
    </row>
    <row r="120" spans="1:7" x14ac:dyDescent="0.25">
      <c r="A120" t="s">
        <v>56</v>
      </c>
      <c r="B120" t="s">
        <v>55</v>
      </c>
      <c r="C120" s="1">
        <v>919051717.82000005</v>
      </c>
      <c r="D120" s="1">
        <v>176378820.22999999</v>
      </c>
      <c r="E120">
        <v>0</v>
      </c>
      <c r="F120" s="1">
        <v>1095430538.05</v>
      </c>
      <c r="G120" s="1">
        <v>887615767.32000005</v>
      </c>
    </row>
    <row r="121" spans="1:7" x14ac:dyDescent="0.25">
      <c r="A121" t="s">
        <v>54</v>
      </c>
      <c r="B121" t="s">
        <v>36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53</v>
      </c>
      <c r="B122" t="s">
        <v>52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 t="s">
        <v>51</v>
      </c>
      <c r="B123" t="s">
        <v>50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49</v>
      </c>
      <c r="B124" t="s">
        <v>48</v>
      </c>
      <c r="C124" s="1">
        <v>29276085.809999999</v>
      </c>
      <c r="D124">
        <v>0</v>
      </c>
      <c r="E124" s="1">
        <v>6000000</v>
      </c>
      <c r="F124" s="1">
        <v>23276085.809999999</v>
      </c>
      <c r="G124" s="1">
        <v>3594823.78</v>
      </c>
    </row>
    <row r="125" spans="1:7" x14ac:dyDescent="0.25">
      <c r="A125" t="s">
        <v>47</v>
      </c>
      <c r="B125" t="s">
        <v>46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45</v>
      </c>
      <c r="B126" t="s">
        <v>44</v>
      </c>
      <c r="C126" s="1">
        <v>328487113.56999999</v>
      </c>
      <c r="D126" s="1">
        <v>33168740.52</v>
      </c>
      <c r="E126" s="1">
        <v>26400000</v>
      </c>
      <c r="F126" s="1">
        <v>335255854.08999997</v>
      </c>
      <c r="G126" s="1">
        <v>118409047.58</v>
      </c>
    </row>
    <row r="127" spans="1:7" x14ac:dyDescent="0.25">
      <c r="A127" t="s">
        <v>43</v>
      </c>
      <c r="B127" t="s">
        <v>42</v>
      </c>
      <c r="C127" s="1">
        <v>2205019.7999999998</v>
      </c>
      <c r="D127" s="1">
        <v>77175.69</v>
      </c>
      <c r="E127">
        <v>0</v>
      </c>
      <c r="F127" s="1">
        <v>2282195.4900000002</v>
      </c>
      <c r="G127" s="1">
        <v>1790936.39</v>
      </c>
    </row>
    <row r="128" spans="1:7" x14ac:dyDescent="0.25">
      <c r="A128" t="s">
        <v>41</v>
      </c>
      <c r="B128" t="s">
        <v>40</v>
      </c>
      <c r="C128" s="1">
        <v>183750.91</v>
      </c>
      <c r="D128" s="1">
        <v>6431.28</v>
      </c>
      <c r="E128">
        <v>0</v>
      </c>
      <c r="F128" s="1">
        <v>190182.19</v>
      </c>
      <c r="G128">
        <v>0</v>
      </c>
    </row>
    <row r="129" spans="1:7" x14ac:dyDescent="0.25">
      <c r="A129" t="s">
        <v>39</v>
      </c>
      <c r="B129" t="s">
        <v>38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37</v>
      </c>
      <c r="B130" t="s">
        <v>36</v>
      </c>
      <c r="C130" s="1">
        <v>196900000</v>
      </c>
      <c r="D130">
        <v>0</v>
      </c>
      <c r="E130">
        <v>0</v>
      </c>
      <c r="F130" s="1">
        <v>196900000</v>
      </c>
      <c r="G130" s="1">
        <v>92326888.170000002</v>
      </c>
    </row>
    <row r="131" spans="1:7" x14ac:dyDescent="0.25">
      <c r="A131" t="s">
        <v>35</v>
      </c>
      <c r="B131" t="s">
        <v>34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x14ac:dyDescent="0.25">
      <c r="A132" t="s">
        <v>33</v>
      </c>
      <c r="B132" t="s">
        <v>32</v>
      </c>
      <c r="C132" s="1">
        <v>316000000</v>
      </c>
      <c r="D132" s="1">
        <v>149400000</v>
      </c>
      <c r="E132" s="1">
        <v>205400000</v>
      </c>
      <c r="F132" s="1">
        <v>260000000</v>
      </c>
      <c r="G132" s="1">
        <v>20475708.489999998</v>
      </c>
    </row>
    <row r="133" spans="1:7" x14ac:dyDescent="0.25">
      <c r="A133" t="s">
        <v>31</v>
      </c>
      <c r="B133" t="s">
        <v>30</v>
      </c>
      <c r="C133" s="1">
        <v>30000000</v>
      </c>
      <c r="D133">
        <v>0</v>
      </c>
      <c r="E133">
        <v>0</v>
      </c>
      <c r="F133" s="1">
        <v>30000000</v>
      </c>
      <c r="G133" s="1">
        <v>18605092.469999999</v>
      </c>
    </row>
    <row r="134" spans="1:7" x14ac:dyDescent="0.25">
      <c r="A134" t="s">
        <v>28</v>
      </c>
      <c r="B134" t="s">
        <v>27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x14ac:dyDescent="0.25">
      <c r="A135" t="s">
        <v>474</v>
      </c>
      <c r="B135" t="s">
        <v>475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26</v>
      </c>
      <c r="B136" t="s">
        <v>25</v>
      </c>
      <c r="C136">
        <v>0</v>
      </c>
      <c r="D136" s="1">
        <v>223256601.22999999</v>
      </c>
      <c r="E136">
        <v>0</v>
      </c>
      <c r="F136" s="1">
        <v>223256601.22999999</v>
      </c>
      <c r="G136">
        <v>0</v>
      </c>
    </row>
    <row r="137" spans="1:7" x14ac:dyDescent="0.25">
      <c r="A137" t="s">
        <v>24</v>
      </c>
      <c r="B137" t="s">
        <v>23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22</v>
      </c>
      <c r="B138" t="s">
        <v>21</v>
      </c>
      <c r="C138">
        <v>0</v>
      </c>
      <c r="D138" s="1">
        <v>37990.300000000003</v>
      </c>
      <c r="E138">
        <v>0</v>
      </c>
      <c r="F138" s="1">
        <v>37990.300000000003</v>
      </c>
      <c r="G138">
        <v>0</v>
      </c>
    </row>
    <row r="139" spans="1:7" x14ac:dyDescent="0.25">
      <c r="A139" t="s">
        <v>20</v>
      </c>
      <c r="B139" t="s">
        <v>19</v>
      </c>
      <c r="C139" s="1">
        <v>731285817.42999995</v>
      </c>
      <c r="D139" s="1">
        <v>552752731.32000005</v>
      </c>
      <c r="E139">
        <v>0</v>
      </c>
      <c r="F139" s="1">
        <v>1284038548.75</v>
      </c>
      <c r="G139" s="1">
        <v>65892008.329999998</v>
      </c>
    </row>
    <row r="140" spans="1:7" x14ac:dyDescent="0.25">
      <c r="A140" t="s">
        <v>18</v>
      </c>
      <c r="B140" t="s">
        <v>17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 t="s">
        <v>16</v>
      </c>
      <c r="B141" t="s">
        <v>15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x14ac:dyDescent="0.25">
      <c r="A142" t="s">
        <v>13</v>
      </c>
      <c r="B142" t="s">
        <v>12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 t="s">
        <v>11</v>
      </c>
      <c r="B143" t="s">
        <v>10</v>
      </c>
      <c r="C143" s="1">
        <v>302500000</v>
      </c>
      <c r="D143" s="1">
        <v>14840763.779999999</v>
      </c>
      <c r="E143">
        <v>0</v>
      </c>
      <c r="F143" s="1">
        <v>317340763.77999997</v>
      </c>
      <c r="G143" s="1">
        <v>258286699.91</v>
      </c>
    </row>
    <row r="144" spans="1:7" x14ac:dyDescent="0.25">
      <c r="A144" t="s">
        <v>9</v>
      </c>
      <c r="B144" t="s">
        <v>8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7</v>
      </c>
      <c r="B145" t="s">
        <v>6</v>
      </c>
      <c r="C145">
        <v>0</v>
      </c>
      <c r="D145" s="1">
        <v>79219935.530000001</v>
      </c>
      <c r="E145">
        <v>0</v>
      </c>
      <c r="F145" s="1">
        <v>79219935.530000001</v>
      </c>
      <c r="G145">
        <v>0</v>
      </c>
    </row>
    <row r="146" spans="1:7" x14ac:dyDescent="0.25">
      <c r="A146" t="s">
        <v>5</v>
      </c>
      <c r="B146" t="s">
        <v>4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3</v>
      </c>
      <c r="B147" t="s">
        <v>2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 t="s">
        <v>522</v>
      </c>
      <c r="C148" s="1">
        <v>26976243604.23</v>
      </c>
      <c r="D148" s="1">
        <v>31594514649.540001</v>
      </c>
      <c r="E148" s="1">
        <v>654372813.73000002</v>
      </c>
      <c r="F148" s="1">
        <v>57916385440.040001</v>
      </c>
      <c r="G148" s="1">
        <v>14562872405.200001</v>
      </c>
    </row>
    <row r="150" spans="1:7" x14ac:dyDescent="0.25">
      <c r="E150" t="s">
        <v>507</v>
      </c>
      <c r="F150" t="s">
        <v>508</v>
      </c>
    </row>
    <row r="152" spans="1:7" x14ac:dyDescent="0.25">
      <c r="E152" t="s">
        <v>509</v>
      </c>
      <c r="F152" t="s">
        <v>510</v>
      </c>
    </row>
    <row r="153" spans="1:7" x14ac:dyDescent="0.25">
      <c r="E153" t="s">
        <v>511</v>
      </c>
      <c r="F153" t="s">
        <v>512</v>
      </c>
    </row>
    <row r="154" spans="1:7" x14ac:dyDescent="0.25">
      <c r="E154" t="s">
        <v>513</v>
      </c>
      <c r="F154" t="s">
        <v>536</v>
      </c>
    </row>
    <row r="157" spans="1:7" x14ac:dyDescent="0.25">
      <c r="B157" t="s">
        <v>515</v>
      </c>
    </row>
    <row r="158" spans="1:7" x14ac:dyDescent="0.25">
      <c r="B158" t="s">
        <v>515</v>
      </c>
      <c r="D158" t="s">
        <v>516</v>
      </c>
      <c r="E158" t="s">
        <v>517</v>
      </c>
      <c r="G158" t="s">
        <v>518</v>
      </c>
    </row>
    <row r="159" spans="1:7" x14ac:dyDescent="0.25">
      <c r="B159" t="s">
        <v>515</v>
      </c>
    </row>
    <row r="160" spans="1:7" x14ac:dyDescent="0.25">
      <c r="B160" t="s">
        <v>515</v>
      </c>
      <c r="C160" t="s">
        <v>514</v>
      </c>
      <c r="D160" t="s">
        <v>514</v>
      </c>
      <c r="E160" t="s">
        <v>514</v>
      </c>
      <c r="F160" t="s">
        <v>514</v>
      </c>
      <c r="G160" t="s">
        <v>514</v>
      </c>
    </row>
    <row r="161" spans="2:7" x14ac:dyDescent="0.25">
      <c r="B161" t="s">
        <v>515</v>
      </c>
      <c r="D161" t="s">
        <v>519</v>
      </c>
      <c r="E161" t="s">
        <v>520</v>
      </c>
    </row>
    <row r="165" spans="2:7" x14ac:dyDescent="0.25">
      <c r="C165" s="1"/>
      <c r="D165" s="1"/>
      <c r="E165" s="1"/>
      <c r="F165" s="1"/>
      <c r="G165" s="1"/>
    </row>
    <row r="166" spans="2:7" x14ac:dyDescent="0.25">
      <c r="C166" t="s">
        <v>514</v>
      </c>
      <c r="D166" t="s">
        <v>514</v>
      </c>
      <c r="E166" t="s">
        <v>514</v>
      </c>
      <c r="F166" t="s">
        <v>514</v>
      </c>
      <c r="G166" t="s">
        <v>514</v>
      </c>
    </row>
    <row r="168" spans="2:7" x14ac:dyDescent="0.25">
      <c r="C168" s="1"/>
      <c r="D168" s="1"/>
      <c r="F168" s="1"/>
      <c r="G168" s="1"/>
    </row>
    <row r="169" spans="2:7" x14ac:dyDescent="0.25">
      <c r="C169" t="s">
        <v>514</v>
      </c>
      <c r="D169" t="s">
        <v>514</v>
      </c>
      <c r="E169" t="s">
        <v>514</v>
      </c>
      <c r="F169" t="s">
        <v>514</v>
      </c>
      <c r="G169" t="s">
        <v>514</v>
      </c>
    </row>
    <row r="171" spans="2:7" x14ac:dyDescent="0.25">
      <c r="C171" s="1"/>
      <c r="D171" s="1"/>
      <c r="F171" s="1"/>
      <c r="G171" s="1"/>
    </row>
    <row r="172" spans="2:7" x14ac:dyDescent="0.25">
      <c r="C172" t="s">
        <v>514</v>
      </c>
      <c r="D172" t="s">
        <v>514</v>
      </c>
      <c r="E172" t="s">
        <v>514</v>
      </c>
      <c r="F172" t="s">
        <v>514</v>
      </c>
      <c r="G172" t="s">
        <v>514</v>
      </c>
    </row>
    <row r="174" spans="2:7" x14ac:dyDescent="0.25">
      <c r="C174" s="1"/>
      <c r="D174" s="1"/>
      <c r="E174" s="1"/>
      <c r="F174" s="1"/>
      <c r="G174" s="1"/>
    </row>
    <row r="175" spans="2:7" x14ac:dyDescent="0.25">
      <c r="C175" t="s">
        <v>514</v>
      </c>
      <c r="D175" t="s">
        <v>514</v>
      </c>
      <c r="E175" t="s">
        <v>514</v>
      </c>
      <c r="F175" t="s">
        <v>514</v>
      </c>
      <c r="G175" t="s">
        <v>514</v>
      </c>
    </row>
    <row r="177" spans="3:7" x14ac:dyDescent="0.25">
      <c r="C177" s="1"/>
      <c r="D177" s="1"/>
      <c r="F177" s="1"/>
      <c r="G177" s="1"/>
    </row>
    <row r="178" spans="3:7" x14ac:dyDescent="0.25">
      <c r="C178" t="s">
        <v>514</v>
      </c>
      <c r="D178" t="s">
        <v>514</v>
      </c>
      <c r="E178" t="s">
        <v>514</v>
      </c>
      <c r="F178" t="s">
        <v>514</v>
      </c>
      <c r="G178" t="s">
        <v>514</v>
      </c>
    </row>
    <row r="180" spans="3:7" x14ac:dyDescent="0.25">
      <c r="C180" s="1"/>
      <c r="D180" s="1"/>
      <c r="F180" s="1"/>
      <c r="G180" s="1"/>
    </row>
    <row r="181" spans="3:7" x14ac:dyDescent="0.25">
      <c r="C181" t="s">
        <v>514</v>
      </c>
      <c r="D181" t="s">
        <v>514</v>
      </c>
      <c r="E181" t="s">
        <v>514</v>
      </c>
      <c r="F181" t="s">
        <v>514</v>
      </c>
      <c r="G181" t="s">
        <v>514</v>
      </c>
    </row>
    <row r="184" spans="3:7" x14ac:dyDescent="0.25">
      <c r="C184" t="s">
        <v>514</v>
      </c>
      <c r="D184" t="s">
        <v>514</v>
      </c>
      <c r="E184" t="s">
        <v>514</v>
      </c>
      <c r="F184" t="s">
        <v>514</v>
      </c>
      <c r="G184" t="s">
        <v>514</v>
      </c>
    </row>
    <row r="186" spans="3:7" x14ac:dyDescent="0.25">
      <c r="C186" s="1"/>
      <c r="D186" s="1"/>
      <c r="E186" s="1"/>
      <c r="F186" s="1"/>
      <c r="G186" s="1"/>
    </row>
    <row r="187" spans="3:7" x14ac:dyDescent="0.25">
      <c r="C187" t="s">
        <v>514</v>
      </c>
      <c r="D187" t="s">
        <v>514</v>
      </c>
      <c r="E187" t="s">
        <v>514</v>
      </c>
      <c r="F187" t="s">
        <v>514</v>
      </c>
      <c r="G187" t="s">
        <v>514</v>
      </c>
    </row>
    <row r="189" spans="3:7" x14ac:dyDescent="0.25">
      <c r="E189" t="s">
        <v>507</v>
      </c>
      <c r="F189" t="s">
        <v>508</v>
      </c>
    </row>
    <row r="191" spans="3:7" x14ac:dyDescent="0.25">
      <c r="E191" t="s">
        <v>509</v>
      </c>
      <c r="F191" t="s">
        <v>510</v>
      </c>
    </row>
    <row r="192" spans="3:7" x14ac:dyDescent="0.25">
      <c r="E192" t="s">
        <v>511</v>
      </c>
      <c r="F192" t="s">
        <v>512</v>
      </c>
    </row>
    <row r="193" spans="2:7" x14ac:dyDescent="0.25">
      <c r="E193" t="s">
        <v>513</v>
      </c>
      <c r="F193" t="s">
        <v>536</v>
      </c>
    </row>
    <row r="196" spans="2:7" x14ac:dyDescent="0.25">
      <c r="B196" t="s">
        <v>515</v>
      </c>
    </row>
    <row r="197" spans="2:7" x14ac:dyDescent="0.25">
      <c r="B197" t="s">
        <v>515</v>
      </c>
      <c r="D197" t="s">
        <v>516</v>
      </c>
      <c r="E197" t="s">
        <v>517</v>
      </c>
      <c r="G197" t="s">
        <v>518</v>
      </c>
    </row>
    <row r="198" spans="2:7" x14ac:dyDescent="0.25">
      <c r="B198" t="s">
        <v>515</v>
      </c>
    </row>
    <row r="199" spans="2:7" x14ac:dyDescent="0.25">
      <c r="B199" t="s">
        <v>515</v>
      </c>
      <c r="C199" t="s">
        <v>514</v>
      </c>
      <c r="D199" t="s">
        <v>514</v>
      </c>
      <c r="E199" t="s">
        <v>514</v>
      </c>
      <c r="F199" t="s">
        <v>514</v>
      </c>
      <c r="G199" t="s">
        <v>514</v>
      </c>
    </row>
    <row r="200" spans="2:7" x14ac:dyDescent="0.25">
      <c r="B200" t="s">
        <v>515</v>
      </c>
      <c r="D200" t="s">
        <v>519</v>
      </c>
      <c r="E200" t="s">
        <v>520</v>
      </c>
    </row>
    <row r="204" spans="2:7" x14ac:dyDescent="0.25">
      <c r="C204" s="1"/>
      <c r="D204" s="1"/>
      <c r="E204" s="1"/>
      <c r="F204" s="1"/>
      <c r="G204" s="1"/>
    </row>
    <row r="205" spans="2:7" x14ac:dyDescent="0.25">
      <c r="C205" t="s">
        <v>514</v>
      </c>
      <c r="D205" t="s">
        <v>514</v>
      </c>
      <c r="E205" t="s">
        <v>514</v>
      </c>
      <c r="F205" t="s">
        <v>514</v>
      </c>
      <c r="G205" t="s">
        <v>514</v>
      </c>
    </row>
    <row r="207" spans="2:7" x14ac:dyDescent="0.25">
      <c r="C207" s="1"/>
      <c r="D207" s="1"/>
      <c r="F207" s="1"/>
      <c r="G207" s="1"/>
    </row>
    <row r="208" spans="2:7" x14ac:dyDescent="0.25">
      <c r="C208" t="s">
        <v>514</v>
      </c>
      <c r="D208" t="s">
        <v>514</v>
      </c>
      <c r="E208" t="s">
        <v>514</v>
      </c>
      <c r="F208" t="s">
        <v>514</v>
      </c>
      <c r="G208" t="s">
        <v>514</v>
      </c>
    </row>
    <row r="210" spans="3:7" x14ac:dyDescent="0.25">
      <c r="C210" s="1"/>
      <c r="D210" s="1"/>
      <c r="E210" s="1"/>
      <c r="F210" s="1"/>
      <c r="G210" s="1"/>
    </row>
    <row r="211" spans="3:7" x14ac:dyDescent="0.25">
      <c r="C211" t="s">
        <v>514</v>
      </c>
      <c r="D211" t="s">
        <v>514</v>
      </c>
      <c r="E211" t="s">
        <v>514</v>
      </c>
      <c r="F211" t="s">
        <v>514</v>
      </c>
      <c r="G211" t="s">
        <v>514</v>
      </c>
    </row>
    <row r="213" spans="3:7" x14ac:dyDescent="0.25">
      <c r="C213" s="1"/>
      <c r="D213" s="1"/>
      <c r="E213" s="1"/>
      <c r="F213" s="1"/>
      <c r="G213" s="1"/>
    </row>
    <row r="214" spans="3:7" x14ac:dyDescent="0.25">
      <c r="C214" t="s">
        <v>514</v>
      </c>
      <c r="D214" t="s">
        <v>514</v>
      </c>
      <c r="E214" t="s">
        <v>514</v>
      </c>
      <c r="F214" t="s">
        <v>514</v>
      </c>
      <c r="G214" t="s">
        <v>514</v>
      </c>
    </row>
    <row r="216" spans="3:7" x14ac:dyDescent="0.25">
      <c r="C216" s="1"/>
      <c r="D216" s="1"/>
      <c r="F216" s="1"/>
      <c r="G216" s="1"/>
    </row>
    <row r="217" spans="3:7" x14ac:dyDescent="0.25">
      <c r="C217" t="s">
        <v>514</v>
      </c>
      <c r="D217" t="s">
        <v>514</v>
      </c>
      <c r="E217" t="s">
        <v>514</v>
      </c>
      <c r="F217" t="s">
        <v>514</v>
      </c>
      <c r="G217" t="s">
        <v>514</v>
      </c>
    </row>
    <row r="219" spans="3:7" x14ac:dyDescent="0.25">
      <c r="E219" t="s">
        <v>507</v>
      </c>
      <c r="F219" t="s">
        <v>508</v>
      </c>
    </row>
    <row r="221" spans="3:7" x14ac:dyDescent="0.25">
      <c r="E221" t="s">
        <v>509</v>
      </c>
      <c r="F221" t="s">
        <v>510</v>
      </c>
    </row>
    <row r="222" spans="3:7" x14ac:dyDescent="0.25">
      <c r="E222" t="s">
        <v>511</v>
      </c>
      <c r="F222" t="s">
        <v>512</v>
      </c>
    </row>
    <row r="223" spans="3:7" x14ac:dyDescent="0.25">
      <c r="E223" t="s">
        <v>513</v>
      </c>
      <c r="F223" t="s">
        <v>536</v>
      </c>
    </row>
    <row r="226" spans="2:7" x14ac:dyDescent="0.25">
      <c r="B226" t="s">
        <v>515</v>
      </c>
    </row>
    <row r="227" spans="2:7" x14ac:dyDescent="0.25">
      <c r="B227" t="s">
        <v>515</v>
      </c>
      <c r="D227" t="s">
        <v>516</v>
      </c>
      <c r="E227" t="s">
        <v>517</v>
      </c>
      <c r="G227" t="s">
        <v>518</v>
      </c>
    </row>
    <row r="228" spans="2:7" x14ac:dyDescent="0.25">
      <c r="B228" t="s">
        <v>515</v>
      </c>
    </row>
    <row r="229" spans="2:7" x14ac:dyDescent="0.25">
      <c r="B229" t="s">
        <v>515</v>
      </c>
      <c r="C229" t="s">
        <v>514</v>
      </c>
      <c r="D229" t="s">
        <v>514</v>
      </c>
      <c r="E229" t="s">
        <v>514</v>
      </c>
      <c r="F229" t="s">
        <v>514</v>
      </c>
      <c r="G229" t="s">
        <v>514</v>
      </c>
    </row>
    <row r="230" spans="2:7" x14ac:dyDescent="0.25">
      <c r="B230" t="s">
        <v>515</v>
      </c>
      <c r="D230" t="s">
        <v>519</v>
      </c>
      <c r="E230" t="s">
        <v>520</v>
      </c>
    </row>
    <row r="234" spans="2:7" x14ac:dyDescent="0.25">
      <c r="C234" s="1"/>
      <c r="D234" s="1"/>
      <c r="F234" s="1"/>
      <c r="G234" s="1"/>
    </row>
    <row r="235" spans="2:7" x14ac:dyDescent="0.25">
      <c r="C235" t="s">
        <v>514</v>
      </c>
      <c r="D235" t="s">
        <v>514</v>
      </c>
      <c r="E235" t="s">
        <v>514</v>
      </c>
      <c r="F235" t="s">
        <v>514</v>
      </c>
      <c r="G235" t="s">
        <v>514</v>
      </c>
    </row>
    <row r="237" spans="2:7" x14ac:dyDescent="0.25">
      <c r="C237" s="1"/>
      <c r="D237" s="1"/>
      <c r="E237" s="1"/>
      <c r="F237" s="1"/>
      <c r="G237" s="1"/>
    </row>
    <row r="238" spans="2:7" x14ac:dyDescent="0.25">
      <c r="C238" t="s">
        <v>514</v>
      </c>
      <c r="D238" t="s">
        <v>514</v>
      </c>
      <c r="E238" t="s">
        <v>514</v>
      </c>
      <c r="F238" t="s">
        <v>514</v>
      </c>
      <c r="G238" t="s">
        <v>514</v>
      </c>
    </row>
    <row r="240" spans="2:7" x14ac:dyDescent="0.25">
      <c r="C240" s="1"/>
      <c r="D240" s="1"/>
      <c r="E240" s="1"/>
      <c r="F240" s="1"/>
      <c r="G240" s="1"/>
    </row>
    <row r="241" spans="3:7" x14ac:dyDescent="0.25">
      <c r="C241" t="s">
        <v>514</v>
      </c>
      <c r="D241" t="s">
        <v>514</v>
      </c>
      <c r="E241" t="s">
        <v>514</v>
      </c>
      <c r="F241" t="s">
        <v>514</v>
      </c>
      <c r="G241" t="s">
        <v>514</v>
      </c>
    </row>
    <row r="244" spans="3:7" x14ac:dyDescent="0.25">
      <c r="C244" t="s">
        <v>514</v>
      </c>
      <c r="D244" t="s">
        <v>514</v>
      </c>
      <c r="E244" t="s">
        <v>514</v>
      </c>
      <c r="F244" t="s">
        <v>514</v>
      </c>
      <c r="G244" t="s">
        <v>514</v>
      </c>
    </row>
    <row r="246" spans="3:7" x14ac:dyDescent="0.25">
      <c r="C246" s="1"/>
      <c r="F246" s="1"/>
      <c r="G246" s="1"/>
    </row>
    <row r="247" spans="3:7" x14ac:dyDescent="0.25">
      <c r="C247" t="s">
        <v>514</v>
      </c>
      <c r="D247" t="s">
        <v>514</v>
      </c>
      <c r="E247" t="s">
        <v>514</v>
      </c>
      <c r="F247" t="s">
        <v>514</v>
      </c>
      <c r="G247" t="s">
        <v>514</v>
      </c>
    </row>
    <row r="249" spans="3:7" x14ac:dyDescent="0.25">
      <c r="C249" s="1"/>
      <c r="D249" s="1"/>
      <c r="E249" s="1"/>
      <c r="F249" s="1"/>
      <c r="G249" s="1"/>
    </row>
    <row r="250" spans="3:7" x14ac:dyDescent="0.25">
      <c r="C250" t="s">
        <v>514</v>
      </c>
      <c r="D250" t="s">
        <v>514</v>
      </c>
      <c r="E250" t="s">
        <v>514</v>
      </c>
      <c r="F250" t="s">
        <v>514</v>
      </c>
      <c r="G250" t="s">
        <v>514</v>
      </c>
    </row>
    <row r="252" spans="3:7" x14ac:dyDescent="0.25">
      <c r="C252" s="1"/>
      <c r="D252" s="1"/>
      <c r="E252" s="1"/>
      <c r="F252" s="1"/>
      <c r="G252" s="1"/>
    </row>
    <row r="253" spans="3:7" x14ac:dyDescent="0.25">
      <c r="C253" t="s">
        <v>514</v>
      </c>
      <c r="D253" t="s">
        <v>514</v>
      </c>
      <c r="E253" t="s">
        <v>514</v>
      </c>
      <c r="F253" t="s">
        <v>514</v>
      </c>
      <c r="G253" t="s">
        <v>514</v>
      </c>
    </row>
    <row r="255" spans="3:7" x14ac:dyDescent="0.25">
      <c r="E255" t="s">
        <v>507</v>
      </c>
      <c r="F255" t="s">
        <v>508</v>
      </c>
    </row>
    <row r="257" spans="2:7" x14ac:dyDescent="0.25">
      <c r="E257" t="s">
        <v>509</v>
      </c>
      <c r="F257" t="s">
        <v>510</v>
      </c>
    </row>
    <row r="258" spans="2:7" x14ac:dyDescent="0.25">
      <c r="E258" t="s">
        <v>511</v>
      </c>
      <c r="F258" t="s">
        <v>512</v>
      </c>
    </row>
    <row r="259" spans="2:7" x14ac:dyDescent="0.25">
      <c r="E259" t="s">
        <v>513</v>
      </c>
      <c r="F259" t="s">
        <v>536</v>
      </c>
    </row>
    <row r="262" spans="2:7" x14ac:dyDescent="0.25">
      <c r="B262" t="s">
        <v>515</v>
      </c>
    </row>
    <row r="263" spans="2:7" x14ac:dyDescent="0.25">
      <c r="B263" t="s">
        <v>515</v>
      </c>
      <c r="D263" t="s">
        <v>516</v>
      </c>
      <c r="E263" t="s">
        <v>517</v>
      </c>
      <c r="G263" t="s">
        <v>518</v>
      </c>
    </row>
    <row r="264" spans="2:7" x14ac:dyDescent="0.25">
      <c r="B264" t="s">
        <v>515</v>
      </c>
    </row>
    <row r="265" spans="2:7" x14ac:dyDescent="0.25">
      <c r="B265" t="s">
        <v>515</v>
      </c>
      <c r="C265" t="s">
        <v>514</v>
      </c>
      <c r="D265" t="s">
        <v>514</v>
      </c>
      <c r="E265" t="s">
        <v>514</v>
      </c>
      <c r="F265" t="s">
        <v>514</v>
      </c>
      <c r="G265" t="s">
        <v>514</v>
      </c>
    </row>
    <row r="266" spans="2:7" x14ac:dyDescent="0.25">
      <c r="B266" t="s">
        <v>515</v>
      </c>
      <c r="D266" t="s">
        <v>519</v>
      </c>
      <c r="E266" t="s">
        <v>520</v>
      </c>
    </row>
    <row r="270" spans="2:7" x14ac:dyDescent="0.25">
      <c r="C270" s="1"/>
      <c r="D270" s="1"/>
      <c r="F270" s="1"/>
      <c r="G270" s="1"/>
    </row>
    <row r="271" spans="2:7" x14ac:dyDescent="0.25">
      <c r="C271" t="s">
        <v>514</v>
      </c>
      <c r="D271" t="s">
        <v>514</v>
      </c>
      <c r="E271" t="s">
        <v>514</v>
      </c>
      <c r="F271" t="s">
        <v>514</v>
      </c>
      <c r="G271" t="s">
        <v>514</v>
      </c>
    </row>
    <row r="273" spans="3:7" x14ac:dyDescent="0.25">
      <c r="C273" s="1"/>
      <c r="D273" s="1"/>
      <c r="E273" s="1"/>
      <c r="F273" s="1"/>
      <c r="G273" s="1"/>
    </row>
    <row r="274" spans="3:7" x14ac:dyDescent="0.25">
      <c r="C274" t="s">
        <v>514</v>
      </c>
      <c r="D274" t="s">
        <v>514</v>
      </c>
      <c r="E274" t="s">
        <v>514</v>
      </c>
      <c r="F274" t="s">
        <v>514</v>
      </c>
      <c r="G274" t="s">
        <v>514</v>
      </c>
    </row>
    <row r="276" spans="3:7" x14ac:dyDescent="0.25">
      <c r="C276" s="1"/>
      <c r="D276" s="1"/>
      <c r="E276" s="1"/>
      <c r="F276" s="1"/>
      <c r="G276" s="1"/>
    </row>
    <row r="277" spans="3:7" x14ac:dyDescent="0.25">
      <c r="C277" t="s">
        <v>514</v>
      </c>
      <c r="D277" t="s">
        <v>514</v>
      </c>
      <c r="E277" t="s">
        <v>514</v>
      </c>
      <c r="F277" t="s">
        <v>514</v>
      </c>
      <c r="G277" t="s">
        <v>514</v>
      </c>
    </row>
    <row r="280" spans="3:7" x14ac:dyDescent="0.25">
      <c r="C280" t="s">
        <v>514</v>
      </c>
      <c r="D280" t="s">
        <v>514</v>
      </c>
      <c r="E280" t="s">
        <v>514</v>
      </c>
      <c r="F280" t="s">
        <v>514</v>
      </c>
      <c r="G280" t="s">
        <v>514</v>
      </c>
    </row>
    <row r="282" spans="3:7" x14ac:dyDescent="0.25">
      <c r="C282" s="1"/>
      <c r="D282" s="1"/>
      <c r="E282" s="1"/>
      <c r="F282" s="1"/>
      <c r="G282" s="1"/>
    </row>
    <row r="283" spans="3:7" x14ac:dyDescent="0.25">
      <c r="C283" t="s">
        <v>514</v>
      </c>
      <c r="D283" t="s">
        <v>514</v>
      </c>
      <c r="E283" t="s">
        <v>514</v>
      </c>
      <c r="F283" t="s">
        <v>514</v>
      </c>
      <c r="G283" t="s">
        <v>514</v>
      </c>
    </row>
    <row r="285" spans="3:7" x14ac:dyDescent="0.25">
      <c r="C285" s="1"/>
      <c r="D285" s="1"/>
      <c r="F285" s="1"/>
      <c r="G285" s="1"/>
    </row>
    <row r="286" spans="3:7" x14ac:dyDescent="0.25">
      <c r="C286" t="s">
        <v>514</v>
      </c>
      <c r="D286" t="s">
        <v>514</v>
      </c>
      <c r="E286" t="s">
        <v>514</v>
      </c>
      <c r="F286" t="s">
        <v>514</v>
      </c>
      <c r="G286" t="s">
        <v>514</v>
      </c>
    </row>
    <row r="288" spans="3:7" x14ac:dyDescent="0.25">
      <c r="C288" s="1"/>
      <c r="D288" s="1"/>
      <c r="F288" s="1"/>
      <c r="G288" s="1"/>
    </row>
    <row r="289" spans="2:7" x14ac:dyDescent="0.25">
      <c r="C289" t="s">
        <v>514</v>
      </c>
      <c r="D289" t="s">
        <v>514</v>
      </c>
      <c r="E289" t="s">
        <v>514</v>
      </c>
      <c r="F289" t="s">
        <v>514</v>
      </c>
      <c r="G289" t="s">
        <v>514</v>
      </c>
    </row>
    <row r="291" spans="2:7" x14ac:dyDescent="0.25">
      <c r="E291" t="s">
        <v>507</v>
      </c>
      <c r="F291" t="s">
        <v>508</v>
      </c>
    </row>
    <row r="293" spans="2:7" x14ac:dyDescent="0.25">
      <c r="E293" t="s">
        <v>509</v>
      </c>
      <c r="F293" t="s">
        <v>510</v>
      </c>
    </row>
    <row r="294" spans="2:7" x14ac:dyDescent="0.25">
      <c r="E294" t="s">
        <v>511</v>
      </c>
      <c r="F294" t="s">
        <v>512</v>
      </c>
    </row>
    <row r="295" spans="2:7" x14ac:dyDescent="0.25">
      <c r="E295" t="s">
        <v>513</v>
      </c>
      <c r="F295" t="s">
        <v>536</v>
      </c>
    </row>
    <row r="298" spans="2:7" x14ac:dyDescent="0.25">
      <c r="B298" t="s">
        <v>515</v>
      </c>
    </row>
    <row r="299" spans="2:7" x14ac:dyDescent="0.25">
      <c r="B299" t="s">
        <v>515</v>
      </c>
      <c r="D299" t="s">
        <v>516</v>
      </c>
      <c r="E299" t="s">
        <v>517</v>
      </c>
      <c r="G299" t="s">
        <v>518</v>
      </c>
    </row>
    <row r="300" spans="2:7" x14ac:dyDescent="0.25">
      <c r="B300" t="s">
        <v>515</v>
      </c>
    </row>
    <row r="301" spans="2:7" x14ac:dyDescent="0.25">
      <c r="B301" t="s">
        <v>515</v>
      </c>
      <c r="C301" t="s">
        <v>514</v>
      </c>
      <c r="D301" t="s">
        <v>514</v>
      </c>
      <c r="E301" t="s">
        <v>514</v>
      </c>
      <c r="F301" t="s">
        <v>514</v>
      </c>
      <c r="G301" t="s">
        <v>514</v>
      </c>
    </row>
    <row r="302" spans="2:7" x14ac:dyDescent="0.25">
      <c r="B302" t="s">
        <v>515</v>
      </c>
      <c r="D302" t="s">
        <v>519</v>
      </c>
      <c r="E302" t="s">
        <v>520</v>
      </c>
    </row>
    <row r="306" spans="3:7" x14ac:dyDescent="0.25">
      <c r="C306" s="1"/>
      <c r="D306" s="1"/>
      <c r="E306" s="1"/>
      <c r="F306" s="1"/>
      <c r="G306" s="1"/>
    </row>
    <row r="307" spans="3:7" x14ac:dyDescent="0.25">
      <c r="C307" t="s">
        <v>514</v>
      </c>
      <c r="D307" t="s">
        <v>514</v>
      </c>
      <c r="E307" t="s">
        <v>514</v>
      </c>
      <c r="F307" t="s">
        <v>514</v>
      </c>
      <c r="G307" t="s">
        <v>514</v>
      </c>
    </row>
    <row r="309" spans="3:7" x14ac:dyDescent="0.25">
      <c r="C309" s="1"/>
      <c r="D309" s="1"/>
      <c r="E309" s="1"/>
      <c r="F309" s="1"/>
      <c r="G309" s="1"/>
    </row>
    <row r="310" spans="3:7" x14ac:dyDescent="0.25">
      <c r="C310" t="s">
        <v>514</v>
      </c>
      <c r="D310" t="s">
        <v>514</v>
      </c>
      <c r="E310" t="s">
        <v>514</v>
      </c>
      <c r="F310" t="s">
        <v>514</v>
      </c>
      <c r="G310" t="s">
        <v>514</v>
      </c>
    </row>
    <row r="312" spans="3:7" x14ac:dyDescent="0.25">
      <c r="C312" s="1"/>
      <c r="D312" s="1"/>
      <c r="E312" s="1"/>
      <c r="F312" s="1"/>
      <c r="G312" s="1"/>
    </row>
    <row r="313" spans="3:7" x14ac:dyDescent="0.25">
      <c r="C313" t="s">
        <v>514</v>
      </c>
      <c r="D313" t="s">
        <v>514</v>
      </c>
      <c r="E313" t="s">
        <v>514</v>
      </c>
      <c r="F313" t="s">
        <v>514</v>
      </c>
      <c r="G313" t="s">
        <v>514</v>
      </c>
    </row>
    <row r="315" spans="3:7" x14ac:dyDescent="0.25">
      <c r="C315" s="1"/>
      <c r="D315" s="1"/>
      <c r="F315" s="1"/>
    </row>
    <row r="316" spans="3:7" x14ac:dyDescent="0.25">
      <c r="C316" t="s">
        <v>514</v>
      </c>
      <c r="D316" t="s">
        <v>514</v>
      </c>
      <c r="E316" t="s">
        <v>514</v>
      </c>
      <c r="F316" t="s">
        <v>514</v>
      </c>
      <c r="G316" t="s">
        <v>514</v>
      </c>
    </row>
    <row r="319" spans="3:7" x14ac:dyDescent="0.25">
      <c r="C319" t="s">
        <v>514</v>
      </c>
      <c r="D319" t="s">
        <v>514</v>
      </c>
      <c r="E319" t="s">
        <v>514</v>
      </c>
      <c r="F319" t="s">
        <v>514</v>
      </c>
      <c r="G319" t="s">
        <v>514</v>
      </c>
    </row>
    <row r="321" spans="2:7" x14ac:dyDescent="0.25">
      <c r="C321" s="1"/>
      <c r="D321" s="1"/>
      <c r="F321" s="1"/>
      <c r="G321" s="1"/>
    </row>
    <row r="322" spans="2:7" x14ac:dyDescent="0.25">
      <c r="C322" t="s">
        <v>514</v>
      </c>
      <c r="D322" t="s">
        <v>514</v>
      </c>
      <c r="E322" t="s">
        <v>514</v>
      </c>
      <c r="F322" t="s">
        <v>514</v>
      </c>
      <c r="G322" t="s">
        <v>514</v>
      </c>
    </row>
    <row r="324" spans="2:7" x14ac:dyDescent="0.25">
      <c r="E324" t="s">
        <v>507</v>
      </c>
      <c r="F324" t="s">
        <v>508</v>
      </c>
    </row>
    <row r="326" spans="2:7" x14ac:dyDescent="0.25">
      <c r="E326" t="s">
        <v>509</v>
      </c>
      <c r="F326" t="s">
        <v>510</v>
      </c>
    </row>
    <row r="327" spans="2:7" x14ac:dyDescent="0.25">
      <c r="E327" t="s">
        <v>511</v>
      </c>
      <c r="F327" t="s">
        <v>512</v>
      </c>
    </row>
    <row r="328" spans="2:7" x14ac:dyDescent="0.25">
      <c r="E328" t="s">
        <v>513</v>
      </c>
      <c r="F328" t="s">
        <v>536</v>
      </c>
    </row>
    <row r="331" spans="2:7" x14ac:dyDescent="0.25">
      <c r="B331" t="s">
        <v>515</v>
      </c>
    </row>
    <row r="332" spans="2:7" x14ac:dyDescent="0.25">
      <c r="B332" t="s">
        <v>515</v>
      </c>
      <c r="D332" t="s">
        <v>516</v>
      </c>
      <c r="E332" t="s">
        <v>517</v>
      </c>
      <c r="G332" t="s">
        <v>518</v>
      </c>
    </row>
    <row r="333" spans="2:7" x14ac:dyDescent="0.25">
      <c r="B333" t="s">
        <v>515</v>
      </c>
    </row>
    <row r="334" spans="2:7" x14ac:dyDescent="0.25">
      <c r="B334" t="s">
        <v>515</v>
      </c>
      <c r="C334" t="s">
        <v>514</v>
      </c>
      <c r="D334" t="s">
        <v>514</v>
      </c>
      <c r="E334" t="s">
        <v>514</v>
      </c>
      <c r="F334" t="s">
        <v>514</v>
      </c>
      <c r="G334" t="s">
        <v>514</v>
      </c>
    </row>
    <row r="335" spans="2:7" x14ac:dyDescent="0.25">
      <c r="B335" t="s">
        <v>515</v>
      </c>
      <c r="D335" t="s">
        <v>519</v>
      </c>
      <c r="E335" t="s">
        <v>520</v>
      </c>
    </row>
    <row r="339" spans="3:7" x14ac:dyDescent="0.25">
      <c r="C339" s="1"/>
      <c r="D339" s="1"/>
      <c r="E339" s="1"/>
      <c r="F339" s="1"/>
      <c r="G339" s="1"/>
    </row>
    <row r="340" spans="3:7" x14ac:dyDescent="0.25">
      <c r="C340" t="s">
        <v>514</v>
      </c>
      <c r="D340" t="s">
        <v>514</v>
      </c>
      <c r="E340" t="s">
        <v>514</v>
      </c>
      <c r="F340" t="s">
        <v>514</v>
      </c>
      <c r="G340" t="s">
        <v>514</v>
      </c>
    </row>
    <row r="342" spans="3:7" x14ac:dyDescent="0.25">
      <c r="C342" s="1"/>
      <c r="D342" s="1"/>
      <c r="F342" s="1"/>
      <c r="G342" s="1"/>
    </row>
    <row r="343" spans="3:7" x14ac:dyDescent="0.25">
      <c r="C343" t="s">
        <v>514</v>
      </c>
      <c r="D343" t="s">
        <v>514</v>
      </c>
      <c r="E343" t="s">
        <v>514</v>
      </c>
      <c r="F343" t="s">
        <v>514</v>
      </c>
      <c r="G343" t="s">
        <v>514</v>
      </c>
    </row>
    <row r="345" spans="3:7" x14ac:dyDescent="0.25">
      <c r="C345" s="1"/>
      <c r="E345" s="1"/>
      <c r="F345" s="1"/>
      <c r="G345" s="1"/>
    </row>
    <row r="346" spans="3:7" x14ac:dyDescent="0.25">
      <c r="C346" t="s">
        <v>514</v>
      </c>
      <c r="D346" t="s">
        <v>514</v>
      </c>
      <c r="E346" t="s">
        <v>514</v>
      </c>
      <c r="F346" t="s">
        <v>514</v>
      </c>
      <c r="G346" t="s">
        <v>514</v>
      </c>
    </row>
    <row r="348" spans="3:7" x14ac:dyDescent="0.25">
      <c r="C348" s="1"/>
      <c r="D348" s="1"/>
      <c r="E348" s="1"/>
      <c r="F348" s="1"/>
      <c r="G348" s="1"/>
    </row>
    <row r="349" spans="3:7" x14ac:dyDescent="0.25">
      <c r="C349" t="s">
        <v>514</v>
      </c>
      <c r="D349" t="s">
        <v>514</v>
      </c>
      <c r="E349" t="s">
        <v>514</v>
      </c>
      <c r="F349" t="s">
        <v>514</v>
      </c>
      <c r="G349" t="s">
        <v>514</v>
      </c>
    </row>
    <row r="352" spans="3:7" x14ac:dyDescent="0.25">
      <c r="C352" t="s">
        <v>514</v>
      </c>
      <c r="D352" t="s">
        <v>514</v>
      </c>
      <c r="E352" t="s">
        <v>514</v>
      </c>
      <c r="F352" t="s">
        <v>514</v>
      </c>
      <c r="G352" t="s">
        <v>514</v>
      </c>
    </row>
    <row r="354" spans="3:7" x14ac:dyDescent="0.25">
      <c r="C354" s="1"/>
      <c r="D354" s="1"/>
      <c r="E354" s="1"/>
      <c r="F354" s="1"/>
      <c r="G354" s="1"/>
    </row>
    <row r="355" spans="3:7" x14ac:dyDescent="0.25">
      <c r="C355" t="s">
        <v>514</v>
      </c>
      <c r="D355" t="s">
        <v>514</v>
      </c>
      <c r="E355" t="s">
        <v>514</v>
      </c>
      <c r="F355" t="s">
        <v>514</v>
      </c>
      <c r="G355" t="s">
        <v>514</v>
      </c>
    </row>
    <row r="357" spans="3:7" x14ac:dyDescent="0.25">
      <c r="C357" s="1"/>
      <c r="D357" s="1"/>
      <c r="F357" s="1"/>
      <c r="G357" s="1"/>
    </row>
    <row r="358" spans="3:7" x14ac:dyDescent="0.25">
      <c r="C358" t="s">
        <v>514</v>
      </c>
      <c r="D358" t="s">
        <v>514</v>
      </c>
      <c r="E358" t="s">
        <v>514</v>
      </c>
      <c r="F358" t="s">
        <v>514</v>
      </c>
      <c r="G358" t="s">
        <v>514</v>
      </c>
    </row>
    <row r="360" spans="3:7" x14ac:dyDescent="0.25">
      <c r="D360" s="1"/>
      <c r="F360" s="1"/>
    </row>
    <row r="361" spans="3:7" x14ac:dyDescent="0.25">
      <c r="C361" t="s">
        <v>514</v>
      </c>
      <c r="D361" t="s">
        <v>514</v>
      </c>
      <c r="E361" t="s">
        <v>514</v>
      </c>
      <c r="F361" t="s">
        <v>514</v>
      </c>
      <c r="G361" t="s">
        <v>514</v>
      </c>
    </row>
    <row r="363" spans="3:7" x14ac:dyDescent="0.25">
      <c r="E363" t="s">
        <v>507</v>
      </c>
      <c r="F363" t="s">
        <v>508</v>
      </c>
    </row>
    <row r="365" spans="3:7" x14ac:dyDescent="0.25">
      <c r="E365" t="s">
        <v>509</v>
      </c>
      <c r="F365" t="s">
        <v>510</v>
      </c>
    </row>
    <row r="366" spans="3:7" x14ac:dyDescent="0.25">
      <c r="E366" t="s">
        <v>511</v>
      </c>
      <c r="F366" t="s">
        <v>512</v>
      </c>
    </row>
    <row r="367" spans="3:7" x14ac:dyDescent="0.25">
      <c r="E367" t="s">
        <v>513</v>
      </c>
      <c r="F367" t="s">
        <v>536</v>
      </c>
    </row>
    <row r="370" spans="2:7" x14ac:dyDescent="0.25">
      <c r="B370" t="s">
        <v>515</v>
      </c>
    </row>
    <row r="371" spans="2:7" x14ac:dyDescent="0.25">
      <c r="B371" t="s">
        <v>515</v>
      </c>
      <c r="D371" t="s">
        <v>516</v>
      </c>
      <c r="E371" t="s">
        <v>517</v>
      </c>
      <c r="G371" t="s">
        <v>518</v>
      </c>
    </row>
    <row r="372" spans="2:7" x14ac:dyDescent="0.25">
      <c r="B372" t="s">
        <v>515</v>
      </c>
    </row>
    <row r="373" spans="2:7" x14ac:dyDescent="0.25">
      <c r="B373" t="s">
        <v>515</v>
      </c>
      <c r="C373" t="s">
        <v>514</v>
      </c>
      <c r="D373" t="s">
        <v>514</v>
      </c>
      <c r="E373" t="s">
        <v>514</v>
      </c>
      <c r="F373" t="s">
        <v>514</v>
      </c>
      <c r="G373" t="s">
        <v>514</v>
      </c>
    </row>
    <row r="374" spans="2:7" x14ac:dyDescent="0.25">
      <c r="B374" t="s">
        <v>515</v>
      </c>
      <c r="D374" t="s">
        <v>519</v>
      </c>
      <c r="E374" t="s">
        <v>520</v>
      </c>
    </row>
    <row r="378" spans="2:7" x14ac:dyDescent="0.25">
      <c r="C378" s="1"/>
      <c r="D378" s="1"/>
      <c r="F378" s="1"/>
      <c r="G378" s="1"/>
    </row>
    <row r="379" spans="2:7" x14ac:dyDescent="0.25">
      <c r="C379" t="s">
        <v>514</v>
      </c>
      <c r="D379" t="s">
        <v>514</v>
      </c>
      <c r="E379" t="s">
        <v>514</v>
      </c>
      <c r="F379" t="s">
        <v>514</v>
      </c>
      <c r="G379" t="s">
        <v>514</v>
      </c>
    </row>
    <row r="382" spans="2:7" x14ac:dyDescent="0.25">
      <c r="C382" t="s">
        <v>514</v>
      </c>
      <c r="D382" t="s">
        <v>514</v>
      </c>
      <c r="E382" t="s">
        <v>514</v>
      </c>
      <c r="F382" t="s">
        <v>514</v>
      </c>
      <c r="G382" t="s">
        <v>514</v>
      </c>
    </row>
    <row r="384" spans="2:7" x14ac:dyDescent="0.25">
      <c r="C384" s="1"/>
      <c r="D384" s="1"/>
      <c r="F384" s="1"/>
      <c r="G384" s="1"/>
    </row>
    <row r="385" spans="3:7" x14ac:dyDescent="0.25">
      <c r="C385" t="s">
        <v>514</v>
      </c>
      <c r="D385" t="s">
        <v>514</v>
      </c>
      <c r="E385" t="s">
        <v>514</v>
      </c>
      <c r="F385" t="s">
        <v>514</v>
      </c>
      <c r="G385" t="s">
        <v>514</v>
      </c>
    </row>
    <row r="387" spans="3:7" x14ac:dyDescent="0.25">
      <c r="C387" s="1"/>
      <c r="D387" s="1"/>
      <c r="F387" s="1"/>
      <c r="G387" s="1"/>
    </row>
    <row r="388" spans="3:7" x14ac:dyDescent="0.25">
      <c r="C388" t="s">
        <v>514</v>
      </c>
      <c r="D388" t="s">
        <v>514</v>
      </c>
      <c r="E388" t="s">
        <v>514</v>
      </c>
      <c r="F388" t="s">
        <v>514</v>
      </c>
      <c r="G388" t="s">
        <v>514</v>
      </c>
    </row>
    <row r="390" spans="3:7" x14ac:dyDescent="0.25">
      <c r="D390" s="1"/>
      <c r="F390" s="1"/>
    </row>
    <row r="391" spans="3:7" x14ac:dyDescent="0.25">
      <c r="C391" t="s">
        <v>514</v>
      </c>
      <c r="D391" t="s">
        <v>514</v>
      </c>
      <c r="E391" t="s">
        <v>514</v>
      </c>
      <c r="F391" t="s">
        <v>514</v>
      </c>
      <c r="G391" t="s">
        <v>514</v>
      </c>
    </row>
    <row r="393" spans="3:7" x14ac:dyDescent="0.25">
      <c r="D393" s="1"/>
      <c r="F393" s="1"/>
    </row>
    <row r="394" spans="3:7" x14ac:dyDescent="0.25">
      <c r="C394" t="s">
        <v>514</v>
      </c>
      <c r="D394" t="s">
        <v>514</v>
      </c>
      <c r="E394" t="s">
        <v>514</v>
      </c>
      <c r="F394" t="s">
        <v>514</v>
      </c>
      <c r="G394" t="s">
        <v>514</v>
      </c>
    </row>
    <row r="396" spans="3:7" x14ac:dyDescent="0.25">
      <c r="C396" t="s">
        <v>514</v>
      </c>
      <c r="D396" t="s">
        <v>514</v>
      </c>
      <c r="E396" t="s">
        <v>514</v>
      </c>
      <c r="F396" t="s">
        <v>514</v>
      </c>
      <c r="G396" t="s">
        <v>514</v>
      </c>
    </row>
    <row r="397" spans="3:7" x14ac:dyDescent="0.25">
      <c r="C397" t="s">
        <v>514</v>
      </c>
      <c r="D397" t="s">
        <v>514</v>
      </c>
      <c r="E397" t="s">
        <v>514</v>
      </c>
      <c r="F397" t="s">
        <v>514</v>
      </c>
      <c r="G397" t="s">
        <v>514</v>
      </c>
    </row>
  </sheetData>
  <sortState ref="A1:G398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opLeftCell="A129" workbookViewId="0">
      <selection sqref="A1:G149"/>
    </sheetView>
  </sheetViews>
  <sheetFormatPr baseColWidth="10" defaultRowHeight="15" x14ac:dyDescent="0.25"/>
  <cols>
    <col min="1" max="1" width="7.42578125" bestFit="1" customWidth="1"/>
    <col min="2" max="2" width="34.7109375" bestFit="1" customWidth="1"/>
    <col min="3" max="4" width="16.42578125" bestFit="1" customWidth="1"/>
    <col min="5" max="5" width="15.28515625" bestFit="1" customWidth="1"/>
    <col min="6" max="7" width="16.42578125" bestFit="1" customWidth="1"/>
  </cols>
  <sheetData>
    <row r="1" spans="1:7" x14ac:dyDescent="0.25">
      <c r="A1" t="s">
        <v>278</v>
      </c>
      <c r="B1" t="s">
        <v>277</v>
      </c>
      <c r="C1" s="1">
        <v>3729808052.2800002</v>
      </c>
      <c r="D1" s="1">
        <v>133511511.12</v>
      </c>
      <c r="E1" s="1">
        <v>126788391.98</v>
      </c>
      <c r="F1" s="1">
        <v>3736531171.4200001</v>
      </c>
      <c r="G1" s="1">
        <v>3483038077.8600001</v>
      </c>
    </row>
    <row r="2" spans="1:7" x14ac:dyDescent="0.25">
      <c r="A2" t="s">
        <v>276</v>
      </c>
      <c r="B2" t="s">
        <v>275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274</v>
      </c>
      <c r="B3" t="s">
        <v>273</v>
      </c>
      <c r="C3" s="1">
        <v>214518084</v>
      </c>
      <c r="D3" s="1">
        <v>912000</v>
      </c>
      <c r="E3" s="1">
        <v>5000000</v>
      </c>
      <c r="F3" s="1">
        <v>210430084</v>
      </c>
      <c r="G3" s="1">
        <v>205201338.30000001</v>
      </c>
    </row>
    <row r="4" spans="1:7" x14ac:dyDescent="0.25">
      <c r="A4" t="s">
        <v>272</v>
      </c>
      <c r="B4" t="s">
        <v>271</v>
      </c>
      <c r="C4" s="1">
        <v>159870000</v>
      </c>
      <c r="D4" s="1">
        <v>132064924.63</v>
      </c>
      <c r="E4">
        <v>0</v>
      </c>
      <c r="F4" s="1">
        <v>291934924.63</v>
      </c>
      <c r="G4" s="1">
        <v>171987884.43000001</v>
      </c>
    </row>
    <row r="5" spans="1:7" x14ac:dyDescent="0.25">
      <c r="A5" t="s">
        <v>270</v>
      </c>
      <c r="B5" t="s">
        <v>269</v>
      </c>
      <c r="C5" s="1">
        <v>158800000</v>
      </c>
      <c r="D5" s="1">
        <v>121674773.89</v>
      </c>
      <c r="E5" s="1">
        <v>800000</v>
      </c>
      <c r="F5" s="1">
        <v>279674773.88999999</v>
      </c>
      <c r="G5" s="1">
        <v>227620941.15000001</v>
      </c>
    </row>
    <row r="6" spans="1:7" x14ac:dyDescent="0.25">
      <c r="A6" t="s">
        <v>268</v>
      </c>
      <c r="B6" t="s">
        <v>267</v>
      </c>
      <c r="C6" s="1">
        <v>14797600</v>
      </c>
      <c r="D6" s="1">
        <v>18600000</v>
      </c>
      <c r="E6">
        <v>0</v>
      </c>
      <c r="F6" s="1">
        <v>33397600</v>
      </c>
      <c r="G6" s="1">
        <v>14765061.26</v>
      </c>
    </row>
    <row r="7" spans="1:7" x14ac:dyDescent="0.25">
      <c r="A7" t="s">
        <v>266</v>
      </c>
      <c r="B7" t="s">
        <v>265</v>
      </c>
      <c r="C7" s="1">
        <v>36143865</v>
      </c>
      <c r="D7" s="1">
        <v>18179430</v>
      </c>
      <c r="E7" s="1">
        <v>15000000</v>
      </c>
      <c r="F7" s="1">
        <v>39323295</v>
      </c>
      <c r="G7" s="1">
        <v>16169603.369999999</v>
      </c>
    </row>
    <row r="8" spans="1:7" x14ac:dyDescent="0.25">
      <c r="A8" t="s">
        <v>264</v>
      </c>
      <c r="B8" t="s">
        <v>263</v>
      </c>
      <c r="C8" s="1">
        <v>534470050.11000001</v>
      </c>
      <c r="D8">
        <v>0</v>
      </c>
      <c r="E8">
        <v>0</v>
      </c>
      <c r="F8" s="1">
        <v>534470050.11000001</v>
      </c>
      <c r="G8" s="1">
        <v>528889630.12</v>
      </c>
    </row>
    <row r="9" spans="1:7" x14ac:dyDescent="0.25">
      <c r="A9" t="s">
        <v>262</v>
      </c>
      <c r="B9" t="s">
        <v>261</v>
      </c>
      <c r="C9" s="1">
        <v>1670472465.75</v>
      </c>
      <c r="D9" s="1">
        <v>159035346</v>
      </c>
      <c r="E9" s="1">
        <v>128684759.64</v>
      </c>
      <c r="F9" s="1">
        <v>1700823052.1099999</v>
      </c>
      <c r="G9" s="1">
        <v>1473286040.3900001</v>
      </c>
    </row>
    <row r="10" spans="1:7" x14ac:dyDescent="0.25">
      <c r="A10" t="s">
        <v>260</v>
      </c>
      <c r="B10" t="s">
        <v>259</v>
      </c>
      <c r="C10" s="1">
        <v>655942550</v>
      </c>
      <c r="D10" s="1">
        <v>36783515.100000001</v>
      </c>
      <c r="E10" s="1">
        <v>10550000</v>
      </c>
      <c r="F10" s="1">
        <v>682176065.10000002</v>
      </c>
      <c r="G10" s="1">
        <v>625770962.51999998</v>
      </c>
    </row>
    <row r="11" spans="1:7" x14ac:dyDescent="0.25">
      <c r="A11" t="s">
        <v>258</v>
      </c>
      <c r="B11" t="s">
        <v>257</v>
      </c>
      <c r="C11" s="1">
        <v>618577359.84000003</v>
      </c>
      <c r="D11" s="1">
        <v>49915083.840000004</v>
      </c>
      <c r="E11">
        <v>0</v>
      </c>
      <c r="F11" s="1">
        <v>668492443.67999995</v>
      </c>
      <c r="G11" s="1">
        <v>570100529.35000002</v>
      </c>
    </row>
    <row r="12" spans="1:7" x14ac:dyDescent="0.25">
      <c r="A12" t="s">
        <v>256</v>
      </c>
      <c r="B12" t="s">
        <v>255</v>
      </c>
      <c r="C12" s="1">
        <v>558515916.87</v>
      </c>
      <c r="D12" s="1">
        <v>245700</v>
      </c>
      <c r="E12" s="1">
        <v>21500000</v>
      </c>
      <c r="F12" s="1">
        <v>537261616.87</v>
      </c>
      <c r="G12" s="1">
        <v>471084663.99000001</v>
      </c>
    </row>
    <row r="13" spans="1:7" x14ac:dyDescent="0.25">
      <c r="A13" t="s">
        <v>254</v>
      </c>
      <c r="B13" t="s">
        <v>253</v>
      </c>
      <c r="C13" s="1">
        <v>224089476</v>
      </c>
      <c r="D13" s="1">
        <v>22099488</v>
      </c>
      <c r="E13" s="1">
        <v>19000000</v>
      </c>
      <c r="F13" s="1">
        <v>227188964</v>
      </c>
      <c r="G13" s="1">
        <v>179660361.50999999</v>
      </c>
    </row>
    <row r="14" spans="1:7" x14ac:dyDescent="0.25">
      <c r="A14" t="s">
        <v>252</v>
      </c>
      <c r="B14" t="s">
        <v>251</v>
      </c>
      <c r="C14" s="1">
        <v>686623615.91999996</v>
      </c>
      <c r="D14" s="1">
        <v>55913706.130000003</v>
      </c>
      <c r="E14" s="1">
        <v>14000000</v>
      </c>
      <c r="F14" s="1">
        <v>728537322.04999995</v>
      </c>
      <c r="G14" s="1">
        <v>634795906.49000001</v>
      </c>
    </row>
    <row r="15" spans="1:7" x14ac:dyDescent="0.25">
      <c r="A15" t="s">
        <v>250</v>
      </c>
      <c r="B15" t="s">
        <v>249</v>
      </c>
      <c r="C15" s="1">
        <v>37114790.049999997</v>
      </c>
      <c r="D15" s="1">
        <v>3022362.54</v>
      </c>
      <c r="E15">
        <v>0</v>
      </c>
      <c r="F15" s="1">
        <v>40137152.590000004</v>
      </c>
      <c r="G15" s="1">
        <v>34416799.560000002</v>
      </c>
    </row>
    <row r="16" spans="1:7" x14ac:dyDescent="0.25">
      <c r="A16" t="s">
        <v>248</v>
      </c>
      <c r="B16" t="s">
        <v>247</v>
      </c>
      <c r="C16" s="1">
        <v>377828562.72000003</v>
      </c>
      <c r="D16" s="1">
        <v>30767650.219999999</v>
      </c>
      <c r="E16" s="1">
        <v>3500000</v>
      </c>
      <c r="F16" s="1">
        <v>405096212.94</v>
      </c>
      <c r="G16" s="1">
        <v>349289995.88</v>
      </c>
    </row>
    <row r="17" spans="1:7" x14ac:dyDescent="0.25">
      <c r="A17" t="s">
        <v>246</v>
      </c>
      <c r="B17" t="s">
        <v>245</v>
      </c>
      <c r="C17" s="1">
        <v>111344370.16</v>
      </c>
      <c r="D17" s="1">
        <v>9067087.4900000002</v>
      </c>
      <c r="E17">
        <v>0</v>
      </c>
      <c r="F17" s="1">
        <v>120411457.65000001</v>
      </c>
      <c r="G17" s="1">
        <v>103016284.02</v>
      </c>
    </row>
    <row r="18" spans="1:7" x14ac:dyDescent="0.25">
      <c r="A18" t="s">
        <v>244</v>
      </c>
      <c r="B18" t="s">
        <v>243</v>
      </c>
      <c r="C18" s="1">
        <v>222688740.30000001</v>
      </c>
      <c r="D18" s="1">
        <v>18134174.969999999</v>
      </c>
      <c r="E18">
        <v>0</v>
      </c>
      <c r="F18" s="1">
        <v>240822915.27000001</v>
      </c>
      <c r="G18" s="1">
        <v>205899944.83000001</v>
      </c>
    </row>
    <row r="19" spans="1:7" x14ac:dyDescent="0.25">
      <c r="A19" t="s">
        <v>242</v>
      </c>
      <c r="B19" t="s">
        <v>241</v>
      </c>
      <c r="C19" s="1">
        <v>353316748.72000003</v>
      </c>
      <c r="D19" s="1">
        <v>30223624.93</v>
      </c>
      <c r="E19" s="1">
        <v>65074933.539999999</v>
      </c>
      <c r="F19" s="1">
        <v>318465440.11000001</v>
      </c>
      <c r="G19" s="1">
        <v>171600282.94</v>
      </c>
    </row>
    <row r="20" spans="1:7" x14ac:dyDescent="0.25">
      <c r="A20" t="s">
        <v>240</v>
      </c>
      <c r="B20" t="s">
        <v>239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238</v>
      </c>
      <c r="B21" t="s">
        <v>237</v>
      </c>
      <c r="C21" s="1">
        <v>393100000</v>
      </c>
      <c r="D21" s="1">
        <v>84249722.079999998</v>
      </c>
      <c r="E21">
        <v>0</v>
      </c>
      <c r="F21" s="1">
        <v>477349722.07999998</v>
      </c>
      <c r="G21" s="1">
        <v>286452240.10000002</v>
      </c>
    </row>
    <row r="22" spans="1:7" x14ac:dyDescent="0.25">
      <c r="A22" t="s">
        <v>236</v>
      </c>
      <c r="B22" t="s">
        <v>235</v>
      </c>
      <c r="C22" s="1">
        <v>34200000</v>
      </c>
      <c r="D22" s="1">
        <v>85857356.030000001</v>
      </c>
      <c r="E22">
        <v>0</v>
      </c>
      <c r="F22" s="1">
        <v>120057356.03</v>
      </c>
      <c r="G22" s="1">
        <v>7115244.1500000004</v>
      </c>
    </row>
    <row r="23" spans="1:7" x14ac:dyDescent="0.25">
      <c r="A23" t="s">
        <v>234</v>
      </c>
      <c r="B23" t="s">
        <v>233</v>
      </c>
      <c r="C23" s="1">
        <v>21650000</v>
      </c>
      <c r="D23" s="1">
        <v>20000000</v>
      </c>
      <c r="E23" s="1">
        <v>3250000</v>
      </c>
      <c r="F23" s="1">
        <v>38400000</v>
      </c>
      <c r="G23">
        <v>0</v>
      </c>
    </row>
    <row r="24" spans="1:7" x14ac:dyDescent="0.25">
      <c r="A24" t="s">
        <v>232</v>
      </c>
      <c r="B24" t="s">
        <v>521</v>
      </c>
      <c r="C24" s="1">
        <v>8482500</v>
      </c>
      <c r="D24" s="1">
        <v>20000000</v>
      </c>
      <c r="E24">
        <v>0</v>
      </c>
      <c r="F24" s="1">
        <v>28482500</v>
      </c>
      <c r="G24" s="1">
        <v>1200000</v>
      </c>
    </row>
    <row r="25" spans="1:7" x14ac:dyDescent="0.25">
      <c r="A25" t="s">
        <v>472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230</v>
      </c>
      <c r="B26" t="s">
        <v>229</v>
      </c>
      <c r="C26" s="1">
        <v>39000000</v>
      </c>
      <c r="D26" s="1">
        <v>7000000</v>
      </c>
      <c r="E26">
        <v>0</v>
      </c>
      <c r="F26" s="1">
        <v>46000000</v>
      </c>
      <c r="G26">
        <v>0</v>
      </c>
    </row>
    <row r="27" spans="1:7" x14ac:dyDescent="0.25">
      <c r="A27" t="s">
        <v>228</v>
      </c>
      <c r="B27" t="s">
        <v>227</v>
      </c>
      <c r="C27" s="1">
        <v>4500000</v>
      </c>
      <c r="D27" s="1">
        <v>1500000</v>
      </c>
      <c r="E27">
        <v>0</v>
      </c>
      <c r="F27" s="1">
        <v>6000000</v>
      </c>
      <c r="G27" s="1">
        <v>1471087.36</v>
      </c>
    </row>
    <row r="28" spans="1:7" x14ac:dyDescent="0.25">
      <c r="A28" t="s">
        <v>226</v>
      </c>
      <c r="B28" t="s">
        <v>225</v>
      </c>
      <c r="C28" s="1">
        <v>404858109.62</v>
      </c>
      <c r="D28" s="1">
        <v>7993980</v>
      </c>
      <c r="E28" s="1">
        <v>2225000</v>
      </c>
      <c r="F28" s="1">
        <v>410627089.62</v>
      </c>
      <c r="G28" s="1">
        <v>308545875</v>
      </c>
    </row>
    <row r="29" spans="1:7" x14ac:dyDescent="0.25">
      <c r="A29" t="s">
        <v>224</v>
      </c>
      <c r="B29" t="s">
        <v>223</v>
      </c>
      <c r="C29" s="1">
        <v>104500</v>
      </c>
      <c r="D29">
        <v>0</v>
      </c>
      <c r="E29">
        <v>0</v>
      </c>
      <c r="F29" s="1">
        <v>104500</v>
      </c>
      <c r="G29" s="1">
        <v>19530</v>
      </c>
    </row>
    <row r="30" spans="1:7" x14ac:dyDescent="0.25">
      <c r="A30" t="s">
        <v>222</v>
      </c>
      <c r="B30" t="s">
        <v>221</v>
      </c>
      <c r="C30" s="1">
        <v>109400000</v>
      </c>
      <c r="D30" s="1">
        <v>12154006.289999999</v>
      </c>
      <c r="E30">
        <v>0</v>
      </c>
      <c r="F30" s="1">
        <v>121554006.29000001</v>
      </c>
      <c r="G30" s="1">
        <v>49023613.479999997</v>
      </c>
    </row>
    <row r="31" spans="1:7" x14ac:dyDescent="0.25">
      <c r="A31" t="s">
        <v>220</v>
      </c>
      <c r="B31" t="s">
        <v>219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218</v>
      </c>
      <c r="B32" t="s">
        <v>217</v>
      </c>
      <c r="C32" s="1">
        <v>73900000</v>
      </c>
      <c r="D32" s="1">
        <v>54707257.149999999</v>
      </c>
      <c r="E32" s="1">
        <v>2225000</v>
      </c>
      <c r="F32" s="1">
        <v>126382257.15000001</v>
      </c>
      <c r="G32" s="1">
        <v>12783170</v>
      </c>
    </row>
    <row r="33" spans="1:7" x14ac:dyDescent="0.25">
      <c r="A33" t="s">
        <v>216</v>
      </c>
      <c r="B33" t="s">
        <v>215</v>
      </c>
      <c r="C33" s="1">
        <v>48445000</v>
      </c>
      <c r="D33" s="1">
        <v>39832090</v>
      </c>
      <c r="E33" s="1">
        <v>3500000</v>
      </c>
      <c r="F33" s="1">
        <v>84777090</v>
      </c>
      <c r="G33" s="1">
        <v>16403950</v>
      </c>
    </row>
    <row r="34" spans="1:7" x14ac:dyDescent="0.25">
      <c r="A34" t="s">
        <v>214</v>
      </c>
      <c r="B34" t="s">
        <v>213</v>
      </c>
      <c r="C34" s="1">
        <v>39062922.710000001</v>
      </c>
      <c r="D34" s="1">
        <v>20706842.109999999</v>
      </c>
      <c r="E34" s="1">
        <v>8900000</v>
      </c>
      <c r="F34" s="1">
        <v>50869764.82</v>
      </c>
      <c r="G34" s="1">
        <v>8097679.0499999998</v>
      </c>
    </row>
    <row r="35" spans="1:7" x14ac:dyDescent="0.25">
      <c r="A35" t="s">
        <v>212</v>
      </c>
      <c r="B35" t="s">
        <v>211</v>
      </c>
      <c r="C35" s="1">
        <v>12330000</v>
      </c>
      <c r="D35" s="1">
        <v>17349855</v>
      </c>
      <c r="E35">
        <v>0</v>
      </c>
      <c r="F35" s="1">
        <v>29679855</v>
      </c>
      <c r="G35" s="1">
        <v>3520650</v>
      </c>
    </row>
    <row r="36" spans="1:7" x14ac:dyDescent="0.25">
      <c r="A36" t="s">
        <v>210</v>
      </c>
      <c r="B36" t="s">
        <v>209</v>
      </c>
      <c r="C36" s="1">
        <v>328265600</v>
      </c>
      <c r="D36" s="1">
        <v>74676594.400000006</v>
      </c>
      <c r="E36">
        <v>0</v>
      </c>
      <c r="F36" s="1">
        <v>402942194.39999998</v>
      </c>
      <c r="G36" s="1">
        <v>355105564.69999999</v>
      </c>
    </row>
    <row r="37" spans="1:7" x14ac:dyDescent="0.25">
      <c r="A37" t="s">
        <v>208</v>
      </c>
      <c r="B37" t="s">
        <v>524</v>
      </c>
      <c r="C37" s="1">
        <v>10200000</v>
      </c>
      <c r="D37" s="1">
        <v>36191359.369999997</v>
      </c>
      <c r="E37">
        <v>0</v>
      </c>
      <c r="F37" s="1">
        <v>46391359.369999997</v>
      </c>
      <c r="G37">
        <v>0</v>
      </c>
    </row>
    <row r="38" spans="1:7" x14ac:dyDescent="0.25">
      <c r="A38" t="s">
        <v>206</v>
      </c>
      <c r="B38" t="s">
        <v>525</v>
      </c>
      <c r="C38" s="1">
        <v>7500000</v>
      </c>
      <c r="D38" s="1">
        <v>1200000</v>
      </c>
      <c r="E38">
        <v>0</v>
      </c>
      <c r="F38" s="1">
        <v>8700000</v>
      </c>
      <c r="G38" s="1">
        <v>3873700</v>
      </c>
    </row>
    <row r="39" spans="1:7" x14ac:dyDescent="0.25">
      <c r="A39" t="s">
        <v>204</v>
      </c>
      <c r="B39" t="s">
        <v>203</v>
      </c>
      <c r="C39" s="1">
        <v>67050000</v>
      </c>
      <c r="D39" s="1">
        <v>33523300.050000001</v>
      </c>
      <c r="E39">
        <v>0</v>
      </c>
      <c r="F39" s="1">
        <v>100573300.05</v>
      </c>
      <c r="G39" s="1">
        <v>7606632.3099999996</v>
      </c>
    </row>
    <row r="40" spans="1:7" x14ac:dyDescent="0.25">
      <c r="A40" t="s">
        <v>202</v>
      </c>
      <c r="B40" t="s">
        <v>526</v>
      </c>
      <c r="C40" s="1">
        <v>289010412.47000003</v>
      </c>
      <c r="D40" s="1">
        <v>821414447.76999998</v>
      </c>
      <c r="E40" s="1">
        <v>72386466</v>
      </c>
      <c r="F40" s="1">
        <v>1038038394.24</v>
      </c>
      <c r="G40" s="1">
        <v>121785624.84</v>
      </c>
    </row>
    <row r="41" spans="1:7" x14ac:dyDescent="0.25">
      <c r="A41" t="s">
        <v>200</v>
      </c>
      <c r="B41" t="s">
        <v>199</v>
      </c>
      <c r="C41" s="1">
        <v>177600000</v>
      </c>
      <c r="D41" s="1">
        <v>229451279.25999999</v>
      </c>
      <c r="E41" s="1">
        <v>152300000</v>
      </c>
      <c r="F41" s="1">
        <v>254751279.25999999</v>
      </c>
      <c r="G41" s="1">
        <v>40435214.310000002</v>
      </c>
    </row>
    <row r="42" spans="1:7" x14ac:dyDescent="0.25">
      <c r="A42" t="s">
        <v>198</v>
      </c>
      <c r="B42" t="s">
        <v>527</v>
      </c>
      <c r="C42" s="1">
        <v>27000000</v>
      </c>
      <c r="D42" s="1">
        <v>106912191.02</v>
      </c>
      <c r="E42">
        <v>0</v>
      </c>
      <c r="F42" s="1">
        <v>133912191.02</v>
      </c>
      <c r="G42" s="1">
        <v>4956186.4000000004</v>
      </c>
    </row>
    <row r="43" spans="1:7" x14ac:dyDescent="0.25">
      <c r="A43" t="s">
        <v>196</v>
      </c>
      <c r="B43" t="s">
        <v>195</v>
      </c>
      <c r="C43" s="1">
        <v>635820000</v>
      </c>
      <c r="D43" s="1">
        <v>691476049.76999998</v>
      </c>
      <c r="E43" s="1">
        <v>25175100</v>
      </c>
      <c r="F43" s="1">
        <v>1302120949.77</v>
      </c>
      <c r="G43" s="1">
        <v>255137301.84999999</v>
      </c>
    </row>
    <row r="44" spans="1:7" x14ac:dyDescent="0.25">
      <c r="A44" t="s">
        <v>194</v>
      </c>
      <c r="B44" t="s">
        <v>193</v>
      </c>
      <c r="C44" s="1">
        <v>4153795389.1399999</v>
      </c>
      <c r="D44" s="1">
        <v>5531228925.5100002</v>
      </c>
      <c r="E44" s="1">
        <v>118682267.78</v>
      </c>
      <c r="F44" s="1">
        <v>9566342046.8700008</v>
      </c>
      <c r="G44" s="1">
        <v>3846371623.6799998</v>
      </c>
    </row>
    <row r="45" spans="1:7" x14ac:dyDescent="0.25">
      <c r="A45" t="s">
        <v>192</v>
      </c>
      <c r="B45" t="s">
        <v>191</v>
      </c>
      <c r="C45">
        <v>0</v>
      </c>
      <c r="D45" s="1">
        <v>3300000</v>
      </c>
      <c r="E45">
        <v>0</v>
      </c>
      <c r="F45" s="1">
        <v>3300000</v>
      </c>
      <c r="G45" s="1">
        <v>2050000</v>
      </c>
    </row>
    <row r="46" spans="1:7" x14ac:dyDescent="0.25">
      <c r="A46" t="s">
        <v>190</v>
      </c>
      <c r="B46" t="s">
        <v>189</v>
      </c>
      <c r="C46" s="1">
        <v>8856000</v>
      </c>
      <c r="D46" s="1">
        <v>3020000</v>
      </c>
      <c r="E46">
        <v>0</v>
      </c>
      <c r="F46" s="1">
        <v>11876000</v>
      </c>
      <c r="G46" s="1">
        <v>6698705</v>
      </c>
    </row>
    <row r="47" spans="1:7" x14ac:dyDescent="0.25">
      <c r="A47" t="s">
        <v>188</v>
      </c>
      <c r="B47" t="s">
        <v>187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186</v>
      </c>
      <c r="B48" t="s">
        <v>185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t="s">
        <v>184</v>
      </c>
      <c r="B49" t="s">
        <v>122</v>
      </c>
      <c r="C49" s="1">
        <v>340896135.31</v>
      </c>
      <c r="D49" s="1">
        <v>43910430.759999998</v>
      </c>
      <c r="E49">
        <v>0</v>
      </c>
      <c r="F49" s="1">
        <v>384806566.06999999</v>
      </c>
      <c r="G49" s="1">
        <v>259118046.34</v>
      </c>
    </row>
    <row r="50" spans="1:7" x14ac:dyDescent="0.25">
      <c r="A50" t="s">
        <v>183</v>
      </c>
      <c r="B50" t="s">
        <v>182</v>
      </c>
      <c r="C50" s="1">
        <v>148807680.72</v>
      </c>
      <c r="D50" s="1">
        <v>45526384.899999999</v>
      </c>
      <c r="E50" s="1">
        <v>14916927.970000001</v>
      </c>
      <c r="F50" s="1">
        <v>179417137.65000001</v>
      </c>
      <c r="G50" s="1">
        <v>79043980.900000006</v>
      </c>
    </row>
    <row r="51" spans="1:7" x14ac:dyDescent="0.25">
      <c r="A51" t="s">
        <v>181</v>
      </c>
      <c r="B51" t="s">
        <v>180</v>
      </c>
      <c r="C51" s="1">
        <v>29900000</v>
      </c>
      <c r="D51" s="1">
        <v>18270360</v>
      </c>
      <c r="E51" s="1">
        <v>16642100</v>
      </c>
      <c r="F51" s="1">
        <v>31528260</v>
      </c>
      <c r="G51" s="1">
        <v>12887336</v>
      </c>
    </row>
    <row r="52" spans="1:7" x14ac:dyDescent="0.25">
      <c r="A52" t="s">
        <v>179</v>
      </c>
      <c r="B52" t="s">
        <v>178</v>
      </c>
      <c r="C52" s="1">
        <v>4900000</v>
      </c>
      <c r="D52">
        <v>0</v>
      </c>
      <c r="E52">
        <v>0</v>
      </c>
      <c r="F52" s="1">
        <v>4900000</v>
      </c>
      <c r="G52" s="1">
        <v>4680061.3899999997</v>
      </c>
    </row>
    <row r="53" spans="1:7" x14ac:dyDescent="0.25">
      <c r="A53" t="s">
        <v>177</v>
      </c>
      <c r="B53" t="s">
        <v>176</v>
      </c>
      <c r="C53" s="1">
        <v>38329196.600000001</v>
      </c>
      <c r="D53" s="1">
        <v>301724836.18000001</v>
      </c>
      <c r="E53" s="1">
        <v>1500000</v>
      </c>
      <c r="F53" s="1">
        <v>338554032.77999997</v>
      </c>
      <c r="G53" s="1">
        <v>52844204</v>
      </c>
    </row>
    <row r="54" spans="1:7" x14ac:dyDescent="0.25">
      <c r="A54" t="s">
        <v>498</v>
      </c>
      <c r="B54" t="s">
        <v>499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175</v>
      </c>
      <c r="B55" t="s">
        <v>174</v>
      </c>
      <c r="C55" s="1">
        <v>100000</v>
      </c>
      <c r="D55" s="1">
        <v>1165000</v>
      </c>
      <c r="E55">
        <v>0</v>
      </c>
      <c r="F55" s="1">
        <v>1265000</v>
      </c>
      <c r="G55">
        <v>0</v>
      </c>
    </row>
    <row r="56" spans="1:7" x14ac:dyDescent="0.25">
      <c r="A56" t="s">
        <v>173</v>
      </c>
      <c r="B56" t="s">
        <v>164</v>
      </c>
      <c r="C56" s="1">
        <v>158920000</v>
      </c>
      <c r="D56" s="1">
        <v>106986429.61</v>
      </c>
      <c r="E56" s="1">
        <v>1200000</v>
      </c>
      <c r="F56" s="1">
        <v>264706429.61000001</v>
      </c>
      <c r="G56" s="1">
        <v>43588841.840000004</v>
      </c>
    </row>
    <row r="57" spans="1:7" x14ac:dyDescent="0.25">
      <c r="A57" t="s">
        <v>172</v>
      </c>
      <c r="B57" t="s">
        <v>171</v>
      </c>
      <c r="C57" s="1">
        <v>108518125.04000001</v>
      </c>
      <c r="D57" s="1">
        <v>105445344.98999999</v>
      </c>
      <c r="E57" s="1">
        <v>3000000</v>
      </c>
      <c r="F57" s="1">
        <v>210963470.03</v>
      </c>
      <c r="G57" s="1">
        <v>54131874.25</v>
      </c>
    </row>
    <row r="58" spans="1:7" x14ac:dyDescent="0.25">
      <c r="A58" t="s">
        <v>170</v>
      </c>
      <c r="B58" t="s">
        <v>473</v>
      </c>
      <c r="C58" s="1">
        <v>3075000</v>
      </c>
      <c r="D58">
        <v>0</v>
      </c>
      <c r="E58">
        <v>0</v>
      </c>
      <c r="F58" s="1">
        <v>3075000</v>
      </c>
      <c r="G58" s="1">
        <v>139932.14000000001</v>
      </c>
    </row>
    <row r="59" spans="1:7" x14ac:dyDescent="0.25">
      <c r="A59" t="s">
        <v>169</v>
      </c>
      <c r="B59" t="s">
        <v>168</v>
      </c>
      <c r="C59" s="1">
        <v>39401000</v>
      </c>
      <c r="D59" s="1">
        <v>12084080.48</v>
      </c>
      <c r="E59" s="1">
        <v>400000</v>
      </c>
      <c r="F59" s="1">
        <v>51085080.479999997</v>
      </c>
      <c r="G59" s="1">
        <v>7115810.0700000003</v>
      </c>
    </row>
    <row r="60" spans="1:7" x14ac:dyDescent="0.25">
      <c r="A60" t="s">
        <v>167</v>
      </c>
      <c r="B60" t="s">
        <v>164</v>
      </c>
      <c r="C60" s="1">
        <v>85579116.299999997</v>
      </c>
      <c r="D60" s="1">
        <v>58086999.640000001</v>
      </c>
      <c r="E60" s="1">
        <v>21548116.300000001</v>
      </c>
      <c r="F60" s="1">
        <v>122117999.64</v>
      </c>
      <c r="G60" s="1">
        <v>14976180.279999999</v>
      </c>
    </row>
    <row r="61" spans="1:7" x14ac:dyDescent="0.25">
      <c r="A61" t="s">
        <v>165</v>
      </c>
      <c r="B61" t="s">
        <v>164</v>
      </c>
      <c r="C61" s="1">
        <v>5820000</v>
      </c>
      <c r="D61">
        <v>0</v>
      </c>
      <c r="E61" s="1">
        <v>100000</v>
      </c>
      <c r="F61" s="1">
        <v>5720000</v>
      </c>
      <c r="G61" s="1">
        <v>966261.98</v>
      </c>
    </row>
    <row r="62" spans="1:7" x14ac:dyDescent="0.25">
      <c r="A62" t="s">
        <v>163</v>
      </c>
      <c r="B62" t="s">
        <v>162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161</v>
      </c>
      <c r="B63" t="s">
        <v>160</v>
      </c>
      <c r="C63" s="1">
        <v>73000000</v>
      </c>
      <c r="D63">
        <v>0</v>
      </c>
      <c r="E63">
        <v>0</v>
      </c>
      <c r="F63" s="1">
        <v>73000000</v>
      </c>
      <c r="G63" s="1">
        <v>91220.39</v>
      </c>
    </row>
    <row r="64" spans="1:7" x14ac:dyDescent="0.25">
      <c r="A64" t="s">
        <v>159</v>
      </c>
      <c r="B64" t="s">
        <v>158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157</v>
      </c>
      <c r="B65" t="s">
        <v>156</v>
      </c>
      <c r="C65" s="1">
        <v>2650000</v>
      </c>
      <c r="D65">
        <v>0</v>
      </c>
      <c r="E65">
        <v>0</v>
      </c>
      <c r="F65" s="1">
        <v>2650000</v>
      </c>
      <c r="G65" s="1">
        <v>1545209.12</v>
      </c>
    </row>
    <row r="66" spans="1:7" x14ac:dyDescent="0.25">
      <c r="A66" t="s">
        <v>155</v>
      </c>
      <c r="B66" t="s">
        <v>154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153</v>
      </c>
      <c r="B67" t="s">
        <v>152</v>
      </c>
      <c r="C67" s="1">
        <v>122791333.8</v>
      </c>
      <c r="D67" s="1">
        <v>173468999.05000001</v>
      </c>
      <c r="E67">
        <v>0</v>
      </c>
      <c r="F67" s="1">
        <v>296260332.85000002</v>
      </c>
      <c r="G67" s="1">
        <v>76626313.040000007</v>
      </c>
    </row>
    <row r="68" spans="1:7" x14ac:dyDescent="0.25">
      <c r="A68" t="s">
        <v>151</v>
      </c>
      <c r="B68" t="s">
        <v>150</v>
      </c>
      <c r="C68" s="1">
        <v>15742996.5</v>
      </c>
      <c r="D68" s="1">
        <v>5969899.2999999998</v>
      </c>
      <c r="E68" s="1">
        <v>1213000</v>
      </c>
      <c r="F68" s="1">
        <v>20499895.800000001</v>
      </c>
      <c r="G68" s="1">
        <v>8654976.4900000002</v>
      </c>
    </row>
    <row r="69" spans="1:7" x14ac:dyDescent="0.25">
      <c r="A69" t="s">
        <v>149</v>
      </c>
      <c r="B69" t="s">
        <v>148</v>
      </c>
      <c r="C69" s="1">
        <v>39479038.780000001</v>
      </c>
      <c r="D69" s="1">
        <v>7742227.9699999997</v>
      </c>
      <c r="E69" s="1">
        <v>10370500</v>
      </c>
      <c r="F69" s="1">
        <v>36850766.75</v>
      </c>
      <c r="G69" s="1">
        <v>4663308.33</v>
      </c>
    </row>
    <row r="70" spans="1:7" x14ac:dyDescent="0.25">
      <c r="A70" t="s">
        <v>147</v>
      </c>
      <c r="B70" t="s">
        <v>146</v>
      </c>
      <c r="C70" s="1">
        <v>36280000</v>
      </c>
      <c r="D70" s="1">
        <v>22021200</v>
      </c>
      <c r="E70">
        <v>0</v>
      </c>
      <c r="F70" s="1">
        <v>58301200</v>
      </c>
      <c r="G70" s="1">
        <v>30352504.370000001</v>
      </c>
    </row>
    <row r="71" spans="1:7" x14ac:dyDescent="0.25">
      <c r="A71" t="s">
        <v>145</v>
      </c>
      <c r="B71" t="s">
        <v>144</v>
      </c>
      <c r="C71" s="1">
        <v>9000000</v>
      </c>
      <c r="D71" s="1">
        <v>17000000</v>
      </c>
      <c r="E71">
        <v>0</v>
      </c>
      <c r="F71" s="1">
        <v>26000000</v>
      </c>
      <c r="G71" s="1">
        <v>200000</v>
      </c>
    </row>
    <row r="72" spans="1:7" x14ac:dyDescent="0.25">
      <c r="A72" t="s">
        <v>143</v>
      </c>
      <c r="B72" t="s">
        <v>142</v>
      </c>
      <c r="C72" s="1">
        <v>2100000</v>
      </c>
      <c r="D72" s="1">
        <v>100000</v>
      </c>
      <c r="E72" s="1">
        <v>1000000</v>
      </c>
      <c r="F72" s="1">
        <v>1200000</v>
      </c>
      <c r="G72" s="1">
        <v>699960.15</v>
      </c>
    </row>
    <row r="73" spans="1:7" x14ac:dyDescent="0.25">
      <c r="A73" t="s">
        <v>141</v>
      </c>
      <c r="B73" t="s">
        <v>140</v>
      </c>
      <c r="C73" s="1">
        <v>95570000</v>
      </c>
      <c r="D73" s="1">
        <v>80866169.519999996</v>
      </c>
      <c r="E73">
        <v>0</v>
      </c>
      <c r="F73" s="1">
        <v>176436169.52000001</v>
      </c>
      <c r="G73" s="1">
        <v>31113902.609999999</v>
      </c>
    </row>
    <row r="74" spans="1:7" x14ac:dyDescent="0.25">
      <c r="A74" t="s">
        <v>139</v>
      </c>
      <c r="B74" t="s">
        <v>138</v>
      </c>
      <c r="C74" s="1">
        <v>376198123.57999998</v>
      </c>
      <c r="D74" s="1">
        <v>603111879.45000005</v>
      </c>
      <c r="E74" s="1">
        <v>73650000</v>
      </c>
      <c r="F74" s="1">
        <v>905660003.02999997</v>
      </c>
      <c r="G74" s="1">
        <v>157710811.28999999</v>
      </c>
    </row>
    <row r="75" spans="1:7" x14ac:dyDescent="0.25">
      <c r="A75" t="s">
        <v>137</v>
      </c>
      <c r="B75" t="s">
        <v>136</v>
      </c>
      <c r="C75" s="1">
        <v>16250000</v>
      </c>
      <c r="D75" s="1">
        <v>21792424.800000001</v>
      </c>
      <c r="E75">
        <v>0</v>
      </c>
      <c r="F75" s="1">
        <v>38042424.799999997</v>
      </c>
      <c r="G75" s="1">
        <v>8888690.0800000001</v>
      </c>
    </row>
    <row r="76" spans="1:7" x14ac:dyDescent="0.25">
      <c r="A76" t="s">
        <v>135</v>
      </c>
      <c r="B76" t="s">
        <v>134</v>
      </c>
      <c r="C76" s="1">
        <v>15475500</v>
      </c>
      <c r="D76" s="1">
        <v>33928950</v>
      </c>
      <c r="E76" s="1">
        <v>6878950</v>
      </c>
      <c r="F76" s="1">
        <v>42525500</v>
      </c>
      <c r="G76" s="1">
        <v>3347806.76</v>
      </c>
    </row>
    <row r="77" spans="1:7" x14ac:dyDescent="0.25">
      <c r="A77" t="s">
        <v>133</v>
      </c>
      <c r="B77" t="s">
        <v>132</v>
      </c>
      <c r="C77" s="1">
        <v>1695000</v>
      </c>
      <c r="D77" s="1">
        <v>100000</v>
      </c>
      <c r="E77">
        <v>0</v>
      </c>
      <c r="F77" s="1">
        <v>1795000</v>
      </c>
      <c r="G77">
        <v>0</v>
      </c>
    </row>
    <row r="78" spans="1:7" x14ac:dyDescent="0.25">
      <c r="A78" t="s">
        <v>131</v>
      </c>
      <c r="B78" t="s">
        <v>130</v>
      </c>
      <c r="C78" s="1">
        <v>101166190.27</v>
      </c>
      <c r="D78" s="1">
        <v>64401067</v>
      </c>
      <c r="E78" s="1">
        <v>10200000</v>
      </c>
      <c r="F78" s="1">
        <v>155367257.27000001</v>
      </c>
      <c r="G78" s="1">
        <v>78145152.760000005</v>
      </c>
    </row>
    <row r="79" spans="1:7" x14ac:dyDescent="0.25">
      <c r="A79" t="s">
        <v>129</v>
      </c>
      <c r="B79" t="s">
        <v>128</v>
      </c>
      <c r="C79" s="1">
        <v>8120000</v>
      </c>
      <c r="D79" s="1">
        <v>8950000</v>
      </c>
      <c r="E79">
        <v>0</v>
      </c>
      <c r="F79" s="1">
        <v>17070000</v>
      </c>
      <c r="G79" s="1">
        <v>746279.16</v>
      </c>
    </row>
    <row r="80" spans="1:7" x14ac:dyDescent="0.25">
      <c r="A80" t="s">
        <v>127</v>
      </c>
      <c r="B80" t="s">
        <v>126</v>
      </c>
      <c r="C80" s="1">
        <v>31680500</v>
      </c>
      <c r="D80" s="1">
        <v>40861086.200000003</v>
      </c>
      <c r="E80" s="1">
        <v>2025900</v>
      </c>
      <c r="F80" s="1">
        <v>70515686.200000003</v>
      </c>
      <c r="G80" s="1">
        <v>5521556.1100000003</v>
      </c>
    </row>
    <row r="81" spans="1:7" x14ac:dyDescent="0.25">
      <c r="A81" t="s">
        <v>125</v>
      </c>
      <c r="B81" t="s">
        <v>124</v>
      </c>
      <c r="C81" s="1">
        <v>77889000</v>
      </c>
      <c r="D81" s="1">
        <v>74374702.870000005</v>
      </c>
      <c r="E81" s="1">
        <v>300000</v>
      </c>
      <c r="F81" s="1">
        <v>151963702.87</v>
      </c>
      <c r="G81" s="1">
        <v>5512728.8200000003</v>
      </c>
    </row>
    <row r="82" spans="1:7" x14ac:dyDescent="0.25">
      <c r="A82" t="s">
        <v>123</v>
      </c>
      <c r="B82" t="s">
        <v>122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121</v>
      </c>
      <c r="B83" t="s">
        <v>120</v>
      </c>
      <c r="C83" s="1">
        <v>18866197.91</v>
      </c>
      <c r="D83" s="1">
        <v>4745819.91</v>
      </c>
      <c r="E83">
        <v>0</v>
      </c>
      <c r="F83" s="1">
        <v>23612017.82</v>
      </c>
      <c r="G83" s="1">
        <v>5833352.8899999997</v>
      </c>
    </row>
    <row r="84" spans="1:7" x14ac:dyDescent="0.25">
      <c r="A84" t="s">
        <v>119</v>
      </c>
      <c r="B84" t="s">
        <v>118</v>
      </c>
      <c r="C84">
        <v>0</v>
      </c>
      <c r="D84" s="1">
        <v>4400000</v>
      </c>
      <c r="E84">
        <v>0</v>
      </c>
      <c r="F84" s="1">
        <v>4400000</v>
      </c>
      <c r="G84">
        <v>0</v>
      </c>
    </row>
    <row r="85" spans="1:7" x14ac:dyDescent="0.25">
      <c r="A85" t="s">
        <v>117</v>
      </c>
      <c r="B85" t="s">
        <v>116</v>
      </c>
      <c r="C85" s="1">
        <v>28568838.120000001</v>
      </c>
      <c r="D85" s="1">
        <v>7591566.7000000002</v>
      </c>
      <c r="E85" s="1">
        <v>4100000</v>
      </c>
      <c r="F85" s="1">
        <v>32060404.82</v>
      </c>
      <c r="G85" s="1">
        <v>10845889.35</v>
      </c>
    </row>
    <row r="86" spans="1:7" x14ac:dyDescent="0.25">
      <c r="A86" t="s">
        <v>115</v>
      </c>
      <c r="B86" t="s">
        <v>114</v>
      </c>
      <c r="C86" s="1">
        <v>22562600</v>
      </c>
      <c r="D86" s="1">
        <v>20902658.399999999</v>
      </c>
      <c r="E86" s="1">
        <v>746100</v>
      </c>
      <c r="F86" s="1">
        <v>42719158.399999999</v>
      </c>
      <c r="G86" s="1">
        <v>5468967.6399999997</v>
      </c>
    </row>
    <row r="87" spans="1:7" x14ac:dyDescent="0.25">
      <c r="A87" t="s">
        <v>113</v>
      </c>
      <c r="B87" t="s">
        <v>112</v>
      </c>
      <c r="C87" s="1">
        <v>35130087.140000001</v>
      </c>
      <c r="D87" s="1">
        <v>12847464</v>
      </c>
      <c r="E87" s="1">
        <v>10600000</v>
      </c>
      <c r="F87" s="1">
        <v>37377551.140000001</v>
      </c>
      <c r="G87" s="1">
        <v>8094841.5</v>
      </c>
    </row>
    <row r="88" spans="1:7" x14ac:dyDescent="0.25">
      <c r="A88" t="s">
        <v>111</v>
      </c>
      <c r="B88" t="s">
        <v>110</v>
      </c>
      <c r="C88" s="1">
        <v>49911400</v>
      </c>
      <c r="D88" s="1">
        <v>31507960.48</v>
      </c>
      <c r="E88" s="1">
        <v>13581400</v>
      </c>
      <c r="F88" s="1">
        <v>67837960.480000004</v>
      </c>
      <c r="G88" s="1">
        <v>15329685.439999999</v>
      </c>
    </row>
    <row r="89" spans="1:7" x14ac:dyDescent="0.25">
      <c r="A89" t="s">
        <v>109</v>
      </c>
      <c r="B89" t="s">
        <v>108</v>
      </c>
      <c r="C89" s="1">
        <v>1810000</v>
      </c>
      <c r="D89" s="1">
        <v>812000</v>
      </c>
      <c r="E89">
        <v>0</v>
      </c>
      <c r="F89" s="1">
        <v>2622000</v>
      </c>
      <c r="G89">
        <v>0</v>
      </c>
    </row>
    <row r="90" spans="1:7" x14ac:dyDescent="0.25">
      <c r="A90" t="s">
        <v>107</v>
      </c>
      <c r="B90" t="s">
        <v>106</v>
      </c>
      <c r="C90" s="1">
        <v>2295000</v>
      </c>
      <c r="D90" s="1">
        <v>2366500</v>
      </c>
      <c r="E90">
        <v>0</v>
      </c>
      <c r="F90" s="1">
        <v>4661500</v>
      </c>
      <c r="G90" s="1">
        <v>234687.4</v>
      </c>
    </row>
    <row r="91" spans="1:7" x14ac:dyDescent="0.25">
      <c r="A91" t="s">
        <v>105</v>
      </c>
      <c r="B91" t="s">
        <v>104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25">
      <c r="A92" t="s">
        <v>103</v>
      </c>
      <c r="B92" t="s">
        <v>102</v>
      </c>
      <c r="C92" s="1">
        <v>385000000</v>
      </c>
      <c r="D92" s="1">
        <v>130869382.55</v>
      </c>
      <c r="E92" s="1">
        <v>109900000</v>
      </c>
      <c r="F92" s="1">
        <v>405969382.55000001</v>
      </c>
      <c r="G92" s="1">
        <v>301003754.81999999</v>
      </c>
    </row>
    <row r="93" spans="1:7" x14ac:dyDescent="0.25">
      <c r="A93" t="s">
        <v>100</v>
      </c>
      <c r="B93" t="s">
        <v>75</v>
      </c>
      <c r="C93" s="1">
        <v>142098000</v>
      </c>
      <c r="D93" s="1">
        <v>397298831.29000002</v>
      </c>
      <c r="E93" s="1">
        <v>40000000</v>
      </c>
      <c r="F93" s="1">
        <v>499396831.29000002</v>
      </c>
      <c r="G93" s="1">
        <v>17576312.82</v>
      </c>
    </row>
    <row r="94" spans="1:7" x14ac:dyDescent="0.25">
      <c r="A94" t="s">
        <v>99</v>
      </c>
      <c r="B94" t="s">
        <v>98</v>
      </c>
      <c r="C94" s="1">
        <v>121834610</v>
      </c>
      <c r="D94" s="1">
        <v>508693484.68000001</v>
      </c>
      <c r="E94">
        <v>0</v>
      </c>
      <c r="F94" s="1">
        <v>630528094.67999995</v>
      </c>
      <c r="G94" s="1">
        <v>76425110</v>
      </c>
    </row>
    <row r="95" spans="1:7" x14ac:dyDescent="0.25">
      <c r="A95" t="s">
        <v>97</v>
      </c>
      <c r="B95" t="s">
        <v>96</v>
      </c>
      <c r="C95" s="1">
        <v>18699500</v>
      </c>
      <c r="D95" s="1">
        <v>62760009.030000001</v>
      </c>
      <c r="E95" s="1">
        <v>9080000</v>
      </c>
      <c r="F95" s="1">
        <v>72379509.030000001</v>
      </c>
      <c r="G95" s="1">
        <v>1112156.01</v>
      </c>
    </row>
    <row r="96" spans="1:7" x14ac:dyDescent="0.25">
      <c r="A96" t="s">
        <v>95</v>
      </c>
      <c r="B96" t="s">
        <v>94</v>
      </c>
      <c r="C96" s="1">
        <v>37523045.560000002</v>
      </c>
      <c r="D96" s="1">
        <v>44037256.950000003</v>
      </c>
      <c r="E96" s="1">
        <v>7921398.6100000003</v>
      </c>
      <c r="F96" s="1">
        <v>73638903.900000006</v>
      </c>
      <c r="G96" s="1">
        <v>7678184.3399999999</v>
      </c>
    </row>
    <row r="97" spans="1:7" x14ac:dyDescent="0.25">
      <c r="A97" t="s">
        <v>93</v>
      </c>
      <c r="B97" t="s">
        <v>528</v>
      </c>
      <c r="C97" s="1">
        <v>129259707.78</v>
      </c>
      <c r="D97" s="1">
        <v>315467430.85000002</v>
      </c>
      <c r="E97" s="1">
        <v>34450000</v>
      </c>
      <c r="F97" s="1">
        <v>410277138.63</v>
      </c>
      <c r="G97" s="1">
        <v>8455990.9800000004</v>
      </c>
    </row>
    <row r="98" spans="1:7" x14ac:dyDescent="0.25">
      <c r="A98" t="s">
        <v>92</v>
      </c>
      <c r="B98" t="s">
        <v>91</v>
      </c>
      <c r="C98">
        <v>0</v>
      </c>
      <c r="D98" s="1">
        <v>188721442.59999999</v>
      </c>
      <c r="E98">
        <v>0</v>
      </c>
      <c r="F98" s="1">
        <v>188721442.59999999</v>
      </c>
      <c r="G98">
        <v>0</v>
      </c>
    </row>
    <row r="99" spans="1:7" x14ac:dyDescent="0.25">
      <c r="A99" t="s">
        <v>90</v>
      </c>
      <c r="B99" t="s">
        <v>89</v>
      </c>
      <c r="C99" s="1">
        <v>100000</v>
      </c>
      <c r="D99" s="1">
        <v>42887057</v>
      </c>
      <c r="E99">
        <v>0</v>
      </c>
      <c r="F99" s="1">
        <v>42987057</v>
      </c>
      <c r="G99" s="1">
        <v>12253955</v>
      </c>
    </row>
    <row r="100" spans="1:7" x14ac:dyDescent="0.25">
      <c r="A100" t="s">
        <v>88</v>
      </c>
      <c r="B100" t="s">
        <v>529</v>
      </c>
      <c r="C100" s="1">
        <v>223486900</v>
      </c>
      <c r="D100" s="1">
        <v>94066130.069999993</v>
      </c>
      <c r="E100" s="1">
        <v>15400000</v>
      </c>
      <c r="F100" s="1">
        <v>302153030.06999999</v>
      </c>
      <c r="G100" s="1">
        <v>43585919.310000002</v>
      </c>
    </row>
    <row r="101" spans="1:7" x14ac:dyDescent="0.25">
      <c r="A101" t="s">
        <v>86</v>
      </c>
      <c r="B101" t="s">
        <v>85</v>
      </c>
      <c r="C101" s="1">
        <v>300000</v>
      </c>
      <c r="D101" s="1">
        <v>3083105325.3499999</v>
      </c>
      <c r="E101" s="1">
        <v>114476000</v>
      </c>
      <c r="F101" s="1">
        <v>2968929325.3499999</v>
      </c>
      <c r="G101" s="1">
        <v>174688229.37</v>
      </c>
    </row>
    <row r="102" spans="1:7" x14ac:dyDescent="0.25">
      <c r="A102" t="s">
        <v>84</v>
      </c>
      <c r="B102" t="s">
        <v>83</v>
      </c>
      <c r="C102" s="1">
        <v>1489245141.5899999</v>
      </c>
      <c r="D102" s="1">
        <v>4845969486.4899998</v>
      </c>
      <c r="E102">
        <v>0</v>
      </c>
      <c r="F102" s="1">
        <v>6335214628.0799999</v>
      </c>
      <c r="G102" s="1">
        <v>811880653.13999999</v>
      </c>
    </row>
    <row r="103" spans="1:7" x14ac:dyDescent="0.25">
      <c r="A103" t="s">
        <v>500</v>
      </c>
      <c r="B103" t="s">
        <v>501</v>
      </c>
      <c r="C103" s="1">
        <v>100000</v>
      </c>
      <c r="D103">
        <v>0</v>
      </c>
      <c r="E103">
        <v>0</v>
      </c>
      <c r="F103" s="1">
        <v>100000</v>
      </c>
      <c r="G103">
        <v>0</v>
      </c>
    </row>
    <row r="104" spans="1:7" x14ac:dyDescent="0.25">
      <c r="A104" t="s">
        <v>82</v>
      </c>
      <c r="B104" t="s">
        <v>81</v>
      </c>
      <c r="C104" s="1">
        <v>922131439.04999995</v>
      </c>
      <c r="D104" s="1">
        <v>7270593642.2299995</v>
      </c>
      <c r="E104" s="1">
        <v>49754719.759999998</v>
      </c>
      <c r="F104" s="1">
        <v>8142970361.5200005</v>
      </c>
      <c r="G104" s="1">
        <v>2384697150.6900001</v>
      </c>
    </row>
    <row r="105" spans="1:7" x14ac:dyDescent="0.25">
      <c r="A105" t="s">
        <v>80</v>
      </c>
      <c r="B105" t="s">
        <v>79</v>
      </c>
      <c r="C105" s="1">
        <v>10100000</v>
      </c>
      <c r="D105" s="1">
        <v>1761774723.0999999</v>
      </c>
      <c r="E105" s="1">
        <v>10000000</v>
      </c>
      <c r="F105" s="1">
        <v>1761874723.0999999</v>
      </c>
      <c r="G105" s="1">
        <v>122606069.98999999</v>
      </c>
    </row>
    <row r="106" spans="1:7" x14ac:dyDescent="0.25">
      <c r="A106" t="s">
        <v>78</v>
      </c>
      <c r="B106" t="s">
        <v>77</v>
      </c>
      <c r="C106" s="1">
        <v>100000000</v>
      </c>
      <c r="D106" s="1">
        <v>415000000</v>
      </c>
      <c r="E106" s="1">
        <v>124401000</v>
      </c>
      <c r="F106" s="1">
        <v>390599000</v>
      </c>
      <c r="G106">
        <v>0</v>
      </c>
    </row>
    <row r="107" spans="1:7" x14ac:dyDescent="0.25">
      <c r="A107" t="s">
        <v>502</v>
      </c>
      <c r="B107" t="s">
        <v>503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 t="s">
        <v>504</v>
      </c>
      <c r="B108" t="s">
        <v>505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x14ac:dyDescent="0.25">
      <c r="A109" t="s">
        <v>506</v>
      </c>
      <c r="B109" t="s">
        <v>505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x14ac:dyDescent="0.25">
      <c r="A110" t="s">
        <v>76</v>
      </c>
      <c r="B110" t="s">
        <v>537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 t="s">
        <v>74</v>
      </c>
      <c r="B111" t="s">
        <v>73</v>
      </c>
      <c r="C111">
        <v>0</v>
      </c>
      <c r="D111" s="1">
        <v>7500000</v>
      </c>
      <c r="E111">
        <v>0</v>
      </c>
      <c r="F111" s="1">
        <v>7500000</v>
      </c>
      <c r="G111">
        <v>0</v>
      </c>
    </row>
    <row r="112" spans="1:7" x14ac:dyDescent="0.25">
      <c r="A112" t="s">
        <v>72</v>
      </c>
      <c r="B112" t="s">
        <v>530</v>
      </c>
      <c r="C112" s="1">
        <v>71860000</v>
      </c>
      <c r="D112" s="1">
        <v>518543124.80000001</v>
      </c>
      <c r="E112" s="1">
        <v>73000000</v>
      </c>
      <c r="F112" s="1">
        <v>517403124.80000001</v>
      </c>
      <c r="G112" s="1">
        <v>25532625</v>
      </c>
    </row>
    <row r="113" spans="1:7" x14ac:dyDescent="0.25">
      <c r="A113" t="s">
        <v>70</v>
      </c>
      <c r="B113" t="s">
        <v>69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 t="s">
        <v>68</v>
      </c>
      <c r="B114" t="s">
        <v>67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66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 t="s">
        <v>65</v>
      </c>
      <c r="B116" t="s">
        <v>64</v>
      </c>
      <c r="C116" s="1">
        <v>100000</v>
      </c>
      <c r="D116">
        <v>0</v>
      </c>
      <c r="E116">
        <v>0</v>
      </c>
      <c r="F116" s="1">
        <v>100000</v>
      </c>
      <c r="G116">
        <v>0</v>
      </c>
    </row>
    <row r="117" spans="1:7" x14ac:dyDescent="0.25">
      <c r="A117" t="s">
        <v>62</v>
      </c>
      <c r="B117" t="s">
        <v>61</v>
      </c>
      <c r="C117" s="1">
        <v>61790910.549999997</v>
      </c>
      <c r="D117" s="1">
        <v>25551856.699999999</v>
      </c>
      <c r="E117">
        <v>0</v>
      </c>
      <c r="F117" s="1">
        <v>87342767.25</v>
      </c>
      <c r="G117" s="1">
        <v>87342767.25</v>
      </c>
    </row>
    <row r="118" spans="1:7" x14ac:dyDescent="0.25">
      <c r="A118" t="s">
        <v>60</v>
      </c>
      <c r="B118" t="s">
        <v>59</v>
      </c>
      <c r="C118" s="1">
        <v>381284997.14999998</v>
      </c>
      <c r="D118" s="1">
        <v>102418335.19</v>
      </c>
      <c r="E118">
        <v>0</v>
      </c>
      <c r="F118" s="1">
        <v>483703332.33999997</v>
      </c>
      <c r="G118" s="1">
        <v>483703332.33999997</v>
      </c>
    </row>
    <row r="119" spans="1:7" x14ac:dyDescent="0.25">
      <c r="A119" t="s">
        <v>58</v>
      </c>
      <c r="B119" t="s">
        <v>57</v>
      </c>
      <c r="C119" s="1">
        <v>617909105.48000002</v>
      </c>
      <c r="D119" s="1">
        <v>907228523.58000004</v>
      </c>
      <c r="E119">
        <v>0</v>
      </c>
      <c r="F119" s="1">
        <v>1525137629.0599999</v>
      </c>
      <c r="G119" s="1">
        <v>805137629.05999994</v>
      </c>
    </row>
    <row r="120" spans="1:7" x14ac:dyDescent="0.25">
      <c r="A120" t="s">
        <v>56</v>
      </c>
      <c r="B120" t="s">
        <v>55</v>
      </c>
      <c r="C120" s="1">
        <v>919051717.82000005</v>
      </c>
      <c r="D120" s="1">
        <v>199378820.22999999</v>
      </c>
      <c r="E120">
        <v>0</v>
      </c>
      <c r="F120" s="1">
        <v>1118430538.05</v>
      </c>
      <c r="G120" s="1">
        <v>1118430538.05</v>
      </c>
    </row>
    <row r="121" spans="1:7" x14ac:dyDescent="0.25">
      <c r="A121" t="s">
        <v>54</v>
      </c>
      <c r="B121" t="s">
        <v>36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53</v>
      </c>
      <c r="B122" t="s">
        <v>52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 t="s">
        <v>51</v>
      </c>
      <c r="B123" t="s">
        <v>50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49</v>
      </c>
      <c r="B124" t="s">
        <v>48</v>
      </c>
      <c r="C124" s="1">
        <v>29276085.809999999</v>
      </c>
      <c r="D124">
        <v>0</v>
      </c>
      <c r="E124" s="1">
        <v>7500000</v>
      </c>
      <c r="F124" s="1">
        <v>21776085.809999999</v>
      </c>
      <c r="G124" s="1">
        <v>4935889.26</v>
      </c>
    </row>
    <row r="125" spans="1:7" x14ac:dyDescent="0.25">
      <c r="A125" t="s">
        <v>47</v>
      </c>
      <c r="B125" t="s">
        <v>46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45</v>
      </c>
      <c r="B126" t="s">
        <v>44</v>
      </c>
      <c r="C126" s="1">
        <v>328487113.56999999</v>
      </c>
      <c r="D126" s="1">
        <v>42568740.520000003</v>
      </c>
      <c r="E126" s="1">
        <v>33168740.52</v>
      </c>
      <c r="F126" s="1">
        <v>337887113.56999999</v>
      </c>
      <c r="G126" s="1">
        <v>166178605.75999999</v>
      </c>
    </row>
    <row r="127" spans="1:7" x14ac:dyDescent="0.25">
      <c r="A127" t="s">
        <v>43</v>
      </c>
      <c r="B127" t="s">
        <v>42</v>
      </c>
      <c r="C127" s="1">
        <v>2205019.7999999998</v>
      </c>
      <c r="D127" s="1">
        <v>584308.18999999994</v>
      </c>
      <c r="E127">
        <v>0</v>
      </c>
      <c r="F127" s="1">
        <v>2789327.99</v>
      </c>
      <c r="G127" s="1">
        <v>2412834.67</v>
      </c>
    </row>
    <row r="128" spans="1:7" x14ac:dyDescent="0.25">
      <c r="A128" t="s">
        <v>549</v>
      </c>
      <c r="B128" t="s">
        <v>550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x14ac:dyDescent="0.25">
      <c r="A129" t="s">
        <v>41</v>
      </c>
      <c r="B129" t="s">
        <v>40</v>
      </c>
      <c r="C129" s="1">
        <v>183750.91</v>
      </c>
      <c r="D129" s="1">
        <v>106431.28</v>
      </c>
      <c r="E129">
        <v>0</v>
      </c>
      <c r="F129" s="1">
        <v>290182.19</v>
      </c>
      <c r="G129" s="1">
        <v>208158.43</v>
      </c>
    </row>
    <row r="130" spans="1:7" x14ac:dyDescent="0.25">
      <c r="A130" t="s">
        <v>39</v>
      </c>
      <c r="B130" t="s">
        <v>38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x14ac:dyDescent="0.25">
      <c r="A131" t="s">
        <v>37</v>
      </c>
      <c r="B131" t="s">
        <v>36</v>
      </c>
      <c r="C131" s="1">
        <v>196900000</v>
      </c>
      <c r="D131" s="1">
        <v>2000000</v>
      </c>
      <c r="E131">
        <v>0</v>
      </c>
      <c r="F131" s="1">
        <v>198900000</v>
      </c>
      <c r="G131" s="1">
        <v>128460519.15000001</v>
      </c>
    </row>
    <row r="132" spans="1:7" x14ac:dyDescent="0.25">
      <c r="A132" t="s">
        <v>552</v>
      </c>
      <c r="B132" t="s">
        <v>551</v>
      </c>
      <c r="C132">
        <v>0</v>
      </c>
      <c r="D132" s="1">
        <v>169300000</v>
      </c>
      <c r="E132">
        <v>0</v>
      </c>
      <c r="F132" s="1">
        <v>169300000</v>
      </c>
      <c r="G132" s="1">
        <v>109300000</v>
      </c>
    </row>
    <row r="133" spans="1:7" x14ac:dyDescent="0.25">
      <c r="A133" t="s">
        <v>35</v>
      </c>
      <c r="B133" t="s">
        <v>34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 t="s">
        <v>33</v>
      </c>
      <c r="B134" t="s">
        <v>32</v>
      </c>
      <c r="C134" s="1">
        <v>316000000</v>
      </c>
      <c r="D134" s="1">
        <v>276710133.54000002</v>
      </c>
      <c r="E134" s="1">
        <v>205400000</v>
      </c>
      <c r="F134" s="1">
        <v>387310133.54000002</v>
      </c>
      <c r="G134" s="1">
        <v>187501222.11000001</v>
      </c>
    </row>
    <row r="135" spans="1:7" x14ac:dyDescent="0.25">
      <c r="A135" t="s">
        <v>31</v>
      </c>
      <c r="B135" t="s">
        <v>30</v>
      </c>
      <c r="C135" s="1">
        <v>30000000</v>
      </c>
      <c r="D135">
        <v>0</v>
      </c>
      <c r="E135">
        <v>0</v>
      </c>
      <c r="F135" s="1">
        <v>30000000</v>
      </c>
      <c r="G135" s="1">
        <v>21705338.41</v>
      </c>
    </row>
    <row r="136" spans="1:7" x14ac:dyDescent="0.25">
      <c r="A136" t="s">
        <v>28</v>
      </c>
      <c r="B136" t="s">
        <v>27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474</v>
      </c>
      <c r="B137" t="s">
        <v>475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26</v>
      </c>
      <c r="B138" t="s">
        <v>25</v>
      </c>
      <c r="C138">
        <v>0</v>
      </c>
      <c r="D138" s="1">
        <v>223256601.22999999</v>
      </c>
      <c r="E138" s="1">
        <v>18000000</v>
      </c>
      <c r="F138" s="1">
        <v>205256601.22999999</v>
      </c>
      <c r="G138" s="1">
        <v>97119417.709999993</v>
      </c>
    </row>
    <row r="139" spans="1:7" x14ac:dyDescent="0.25">
      <c r="A139" t="s">
        <v>24</v>
      </c>
      <c r="B139" t="s">
        <v>23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22</v>
      </c>
      <c r="B140" t="s">
        <v>21</v>
      </c>
      <c r="C140">
        <v>0</v>
      </c>
      <c r="D140" s="1">
        <v>37990.300000000003</v>
      </c>
      <c r="E140">
        <v>0</v>
      </c>
      <c r="F140" s="1">
        <v>37990.300000000003</v>
      </c>
      <c r="G140">
        <v>0</v>
      </c>
    </row>
    <row r="141" spans="1:7" x14ac:dyDescent="0.25">
      <c r="A141" t="s">
        <v>20</v>
      </c>
      <c r="B141" t="s">
        <v>19</v>
      </c>
      <c r="C141" s="1">
        <v>731285817.42999995</v>
      </c>
      <c r="D141" s="1">
        <v>681752731.32000005</v>
      </c>
      <c r="E141" s="1">
        <v>212137075.12</v>
      </c>
      <c r="F141" s="1">
        <v>1200901473.6300001</v>
      </c>
      <c r="G141" s="1">
        <v>648340304.99000001</v>
      </c>
    </row>
    <row r="142" spans="1:7" x14ac:dyDescent="0.25">
      <c r="A142" t="s">
        <v>18</v>
      </c>
      <c r="B142" t="s">
        <v>17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 t="s">
        <v>16</v>
      </c>
      <c r="B143" t="s">
        <v>15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 t="s">
        <v>13</v>
      </c>
      <c r="B144" t="s">
        <v>12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11</v>
      </c>
      <c r="B145" t="s">
        <v>10</v>
      </c>
      <c r="C145" s="1">
        <v>302500000</v>
      </c>
      <c r="D145" s="1">
        <v>128740763.78</v>
      </c>
      <c r="E145">
        <v>0</v>
      </c>
      <c r="F145" s="1">
        <v>431240763.77999997</v>
      </c>
      <c r="G145" s="1">
        <v>356077002.91000003</v>
      </c>
    </row>
    <row r="146" spans="1:7" x14ac:dyDescent="0.25">
      <c r="A146" t="s">
        <v>9</v>
      </c>
      <c r="B146" t="s">
        <v>8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7</v>
      </c>
      <c r="B147" t="s">
        <v>6</v>
      </c>
      <c r="C147">
        <v>0</v>
      </c>
      <c r="D147" s="1">
        <v>79219935.530000001</v>
      </c>
      <c r="E147">
        <v>0</v>
      </c>
      <c r="F147" s="1">
        <v>79219935.530000001</v>
      </c>
      <c r="G147">
        <v>0</v>
      </c>
    </row>
    <row r="148" spans="1:7" x14ac:dyDescent="0.25">
      <c r="A148" t="s">
        <v>5</v>
      </c>
      <c r="B148" t="s">
        <v>4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x14ac:dyDescent="0.25">
      <c r="A149" t="s">
        <v>3</v>
      </c>
      <c r="B149" t="s">
        <v>2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x14ac:dyDescent="0.25">
      <c r="A150" t="s">
        <v>522</v>
      </c>
      <c r="C150" s="1">
        <v>26976243604.23</v>
      </c>
      <c r="D150" s="1">
        <v>33203100575.259998</v>
      </c>
      <c r="E150" s="1">
        <v>2057103847.22</v>
      </c>
      <c r="F150" s="1">
        <v>58122240332.269997</v>
      </c>
      <c r="G150" s="1">
        <v>23998717944.66</v>
      </c>
    </row>
    <row r="151" spans="1:7" x14ac:dyDescent="0.25">
      <c r="C151" s="1"/>
      <c r="D151" s="1"/>
      <c r="E151" s="1"/>
      <c r="F151" s="1"/>
      <c r="G151" s="1"/>
    </row>
    <row r="152" spans="1:7" x14ac:dyDescent="0.25">
      <c r="C152" s="1"/>
      <c r="D152" s="1"/>
      <c r="E152" s="1"/>
      <c r="F152" s="1"/>
      <c r="G152" s="1"/>
    </row>
    <row r="153" spans="1:7" x14ac:dyDescent="0.25">
      <c r="C153" s="1"/>
      <c r="D153" s="1"/>
      <c r="E153" s="1"/>
      <c r="F153" s="1"/>
      <c r="G153" s="1"/>
    </row>
    <row r="154" spans="1:7" x14ac:dyDescent="0.25">
      <c r="C154" s="1"/>
      <c r="D154" s="1"/>
      <c r="E154" s="1"/>
      <c r="F154" s="1"/>
      <c r="G154" s="1"/>
    </row>
    <row r="155" spans="1:7" x14ac:dyDescent="0.25">
      <c r="C155" s="1"/>
      <c r="D155" s="1"/>
      <c r="E155" s="1"/>
      <c r="F155" s="1"/>
      <c r="G155" s="1"/>
    </row>
    <row r="156" spans="1:7" x14ac:dyDescent="0.25">
      <c r="C156" s="1"/>
      <c r="D156" s="1"/>
      <c r="E156" s="1"/>
      <c r="F156" s="1"/>
      <c r="G156" s="1"/>
    </row>
    <row r="158" spans="1:7" x14ac:dyDescent="0.25">
      <c r="C158" s="1"/>
      <c r="D158" s="1"/>
      <c r="E158" s="1"/>
      <c r="F158" s="1"/>
      <c r="G158" s="1"/>
    </row>
    <row r="159" spans="1:7" x14ac:dyDescent="0.25">
      <c r="C159" s="1"/>
      <c r="D159" s="1"/>
      <c r="E159" s="1"/>
      <c r="F159" s="1"/>
      <c r="G159" s="1"/>
    </row>
    <row r="160" spans="1:7" x14ac:dyDescent="0.25">
      <c r="C160" s="1"/>
      <c r="D160" s="1"/>
      <c r="E160" s="1"/>
      <c r="F160" s="1"/>
      <c r="G160" s="1"/>
    </row>
    <row r="161" spans="3:7" x14ac:dyDescent="0.25">
      <c r="C161" s="1"/>
      <c r="D161" s="1"/>
      <c r="E161" s="1"/>
      <c r="F161" s="1"/>
      <c r="G161" s="1"/>
    </row>
    <row r="162" spans="3:7" x14ac:dyDescent="0.25">
      <c r="C162" s="1"/>
      <c r="D162" s="1"/>
      <c r="E162" s="1"/>
      <c r="F162" s="1"/>
      <c r="G162" s="1"/>
    </row>
    <row r="163" spans="3:7" x14ac:dyDescent="0.25">
      <c r="C163" s="1"/>
      <c r="D163" s="1"/>
      <c r="F163" s="1"/>
      <c r="G163" s="1"/>
    </row>
    <row r="164" spans="3:7" x14ac:dyDescent="0.25">
      <c r="C164" s="1"/>
      <c r="D164" s="1"/>
      <c r="F164" s="1"/>
      <c r="G164" s="1"/>
    </row>
    <row r="165" spans="3:7" x14ac:dyDescent="0.25">
      <c r="C165" s="1"/>
      <c r="D165" s="1"/>
      <c r="E165" s="1"/>
      <c r="F165" s="1"/>
      <c r="G165" s="1"/>
    </row>
    <row r="166" spans="3:7" x14ac:dyDescent="0.25">
      <c r="C166" s="1"/>
      <c r="D166" s="1"/>
      <c r="E166" s="1"/>
      <c r="F166" s="1"/>
      <c r="G166" s="1"/>
    </row>
    <row r="168" spans="3:7" x14ac:dyDescent="0.25">
      <c r="C168" s="1"/>
      <c r="F168" s="1"/>
      <c r="G168" s="1"/>
    </row>
    <row r="169" spans="3:7" x14ac:dyDescent="0.25">
      <c r="C169" s="1"/>
      <c r="D169" s="1"/>
      <c r="E169" s="1"/>
      <c r="F169" s="1"/>
      <c r="G169" s="1"/>
    </row>
    <row r="170" spans="3:7" x14ac:dyDescent="0.25">
      <c r="C170" s="1"/>
      <c r="D170" s="1"/>
      <c r="E170" s="1"/>
      <c r="F170" s="1"/>
      <c r="G170" s="1"/>
    </row>
    <row r="171" spans="3:7" x14ac:dyDescent="0.25">
      <c r="C171" s="1"/>
      <c r="D171" s="1"/>
      <c r="E171" s="1"/>
      <c r="F171" s="1"/>
      <c r="G171" s="1"/>
    </row>
    <row r="172" spans="3:7" x14ac:dyDescent="0.25">
      <c r="C172" s="1"/>
      <c r="D172" s="1"/>
      <c r="E172" s="1"/>
      <c r="F172" s="1"/>
      <c r="G172" s="1"/>
    </row>
    <row r="173" spans="3:7" x14ac:dyDescent="0.25">
      <c r="C173" s="1"/>
      <c r="D173" s="1"/>
      <c r="E173" s="1"/>
      <c r="F173" s="1"/>
      <c r="G173" s="1"/>
    </row>
    <row r="175" spans="3:7" x14ac:dyDescent="0.25">
      <c r="C175" s="1"/>
      <c r="D175" s="1"/>
      <c r="E175" s="1"/>
      <c r="F175" s="1"/>
      <c r="G175" s="1"/>
    </row>
    <row r="176" spans="3:7" x14ac:dyDescent="0.25">
      <c r="C176" s="1"/>
      <c r="D176" s="1"/>
      <c r="E176" s="1"/>
      <c r="F176" s="1"/>
      <c r="G176" s="1"/>
    </row>
    <row r="177" spans="3:7" x14ac:dyDescent="0.25">
      <c r="C177" s="1"/>
      <c r="D177" s="1"/>
      <c r="E177" s="1"/>
      <c r="F177" s="1"/>
      <c r="G177" s="1"/>
    </row>
    <row r="178" spans="3:7" x14ac:dyDescent="0.25">
      <c r="C178" s="1"/>
      <c r="D178" s="1"/>
      <c r="E178" s="1"/>
      <c r="F178" s="1"/>
      <c r="G178" s="1"/>
    </row>
    <row r="179" spans="3:7" x14ac:dyDescent="0.25">
      <c r="C179" s="1"/>
      <c r="D179" s="1"/>
      <c r="E179" s="1"/>
      <c r="F179" s="1"/>
      <c r="G179" s="1"/>
    </row>
    <row r="180" spans="3:7" x14ac:dyDescent="0.25">
      <c r="C180" s="1"/>
      <c r="D180" s="1"/>
      <c r="E180" s="1"/>
      <c r="F180" s="1"/>
      <c r="G180" s="1"/>
    </row>
    <row r="181" spans="3:7" x14ac:dyDescent="0.25">
      <c r="C181" s="1"/>
      <c r="D181" s="1"/>
      <c r="E181" s="1"/>
      <c r="F181" s="1"/>
    </row>
    <row r="183" spans="3:7" x14ac:dyDescent="0.25">
      <c r="C183" s="1"/>
      <c r="D183" s="1"/>
      <c r="E183" s="1"/>
      <c r="F183" s="1"/>
      <c r="G183" s="1"/>
    </row>
    <row r="184" spans="3:7" x14ac:dyDescent="0.25">
      <c r="C184" s="1"/>
      <c r="D184" s="1"/>
      <c r="E184" s="1"/>
      <c r="F184" s="1"/>
      <c r="G184" s="1"/>
    </row>
    <row r="185" spans="3:7" x14ac:dyDescent="0.25">
      <c r="C185" s="1"/>
      <c r="D185" s="1"/>
      <c r="F185" s="1"/>
      <c r="G185" s="1"/>
    </row>
    <row r="186" spans="3:7" x14ac:dyDescent="0.25">
      <c r="C186" s="1"/>
      <c r="E186" s="1"/>
      <c r="F186" s="1"/>
      <c r="G186" s="1"/>
    </row>
    <row r="187" spans="3:7" x14ac:dyDescent="0.25">
      <c r="C187" s="1"/>
      <c r="D187" s="1"/>
      <c r="E187" s="1"/>
      <c r="F187" s="1"/>
      <c r="G187" s="1"/>
    </row>
    <row r="188" spans="3:7" x14ac:dyDescent="0.25">
      <c r="D188" s="1"/>
      <c r="F188" s="1"/>
      <c r="G188" s="1"/>
    </row>
    <row r="189" spans="3:7" x14ac:dyDescent="0.25">
      <c r="C189" s="1"/>
      <c r="D189" s="1"/>
      <c r="E189" s="1"/>
      <c r="F189" s="1"/>
      <c r="G189" s="1"/>
    </row>
    <row r="190" spans="3:7" x14ac:dyDescent="0.25">
      <c r="C190" s="1"/>
      <c r="D190" s="1"/>
      <c r="E190" s="1"/>
      <c r="F190" s="1"/>
      <c r="G190" s="1"/>
    </row>
    <row r="191" spans="3:7" x14ac:dyDescent="0.25">
      <c r="D191" s="1"/>
      <c r="E191" s="1"/>
      <c r="F191" s="1"/>
      <c r="G191" s="1"/>
    </row>
    <row r="192" spans="3:7" x14ac:dyDescent="0.25">
      <c r="C192" s="1"/>
      <c r="D192" s="1"/>
      <c r="E192" s="1"/>
      <c r="F192" s="1"/>
      <c r="G192" s="1"/>
    </row>
    <row r="194" spans="3:7" x14ac:dyDescent="0.25">
      <c r="C194" s="1"/>
      <c r="D194" s="1"/>
      <c r="F194" s="1"/>
      <c r="G194" s="1"/>
    </row>
    <row r="195" spans="3:7" x14ac:dyDescent="0.25">
      <c r="C195" s="1"/>
      <c r="D195" s="1"/>
      <c r="F195" s="1"/>
      <c r="G195" s="1"/>
    </row>
    <row r="196" spans="3:7" x14ac:dyDescent="0.25">
      <c r="D196" s="1"/>
      <c r="F196" s="1"/>
    </row>
    <row r="197" spans="3:7" x14ac:dyDescent="0.25">
      <c r="D197" s="1"/>
      <c r="F197" s="1"/>
    </row>
    <row r="206" spans="3:7" x14ac:dyDescent="0.25">
      <c r="E206" t="s">
        <v>507</v>
      </c>
      <c r="F206" t="s">
        <v>508</v>
      </c>
    </row>
    <row r="208" spans="3:7" x14ac:dyDescent="0.25">
      <c r="E208" t="s">
        <v>509</v>
      </c>
      <c r="F208" t="s">
        <v>510</v>
      </c>
    </row>
    <row r="209" spans="2:7" x14ac:dyDescent="0.25">
      <c r="E209" t="s">
        <v>511</v>
      </c>
      <c r="F209" t="s">
        <v>512</v>
      </c>
    </row>
    <row r="210" spans="2:7" x14ac:dyDescent="0.25">
      <c r="E210" t="s">
        <v>513</v>
      </c>
      <c r="F210" t="s">
        <v>548</v>
      </c>
    </row>
    <row r="212" spans="2:7" x14ac:dyDescent="0.25">
      <c r="B212" t="s">
        <v>515</v>
      </c>
    </row>
    <row r="213" spans="2:7" x14ac:dyDescent="0.25">
      <c r="B213" t="s">
        <v>515</v>
      </c>
      <c r="D213" t="s">
        <v>516</v>
      </c>
      <c r="E213" t="s">
        <v>517</v>
      </c>
      <c r="G213" t="s">
        <v>518</v>
      </c>
    </row>
    <row r="214" spans="2:7" x14ac:dyDescent="0.25">
      <c r="B214" t="s">
        <v>515</v>
      </c>
    </row>
    <row r="215" spans="2:7" x14ac:dyDescent="0.25">
      <c r="B215" t="s">
        <v>515</v>
      </c>
      <c r="C215" t="s">
        <v>514</v>
      </c>
      <c r="D215" t="s">
        <v>514</v>
      </c>
      <c r="E215" t="s">
        <v>514</v>
      </c>
      <c r="F215" t="s">
        <v>514</v>
      </c>
      <c r="G215" t="s">
        <v>514</v>
      </c>
    </row>
    <row r="216" spans="2:7" x14ac:dyDescent="0.25">
      <c r="B216" t="s">
        <v>515</v>
      </c>
      <c r="D216" t="s">
        <v>519</v>
      </c>
      <c r="E216" t="s">
        <v>520</v>
      </c>
    </row>
    <row r="218" spans="2:7" x14ac:dyDescent="0.25">
      <c r="C218" t="s">
        <v>514</v>
      </c>
      <c r="D218" t="s">
        <v>514</v>
      </c>
      <c r="E218" t="s">
        <v>514</v>
      </c>
      <c r="F218" t="s">
        <v>514</v>
      </c>
      <c r="G218" t="s">
        <v>514</v>
      </c>
    </row>
    <row r="220" spans="2:7" x14ac:dyDescent="0.25">
      <c r="C220" t="s">
        <v>514</v>
      </c>
      <c r="D220" t="s">
        <v>514</v>
      </c>
      <c r="E220" t="s">
        <v>514</v>
      </c>
      <c r="F220" t="s">
        <v>514</v>
      </c>
      <c r="G220" t="s">
        <v>514</v>
      </c>
    </row>
    <row r="222" spans="2:7" x14ac:dyDescent="0.25">
      <c r="C222" t="s">
        <v>514</v>
      </c>
      <c r="D222" t="s">
        <v>514</v>
      </c>
      <c r="E222" t="s">
        <v>514</v>
      </c>
      <c r="F222" t="s">
        <v>514</v>
      </c>
      <c r="G222" t="s">
        <v>514</v>
      </c>
    </row>
    <row r="224" spans="2:7" x14ac:dyDescent="0.25">
      <c r="C224" t="s">
        <v>514</v>
      </c>
      <c r="D224" t="s">
        <v>514</v>
      </c>
      <c r="E224" t="s">
        <v>514</v>
      </c>
      <c r="F224" t="s">
        <v>514</v>
      </c>
      <c r="G224" t="s">
        <v>514</v>
      </c>
    </row>
    <row r="226" spans="2:7" x14ac:dyDescent="0.25">
      <c r="C226" t="s">
        <v>514</v>
      </c>
      <c r="D226" t="s">
        <v>514</v>
      </c>
      <c r="E226" t="s">
        <v>514</v>
      </c>
      <c r="F226" t="s">
        <v>514</v>
      </c>
      <c r="G226" t="s">
        <v>514</v>
      </c>
    </row>
    <row r="228" spans="2:7" x14ac:dyDescent="0.25">
      <c r="C228" t="s">
        <v>514</v>
      </c>
      <c r="D228" t="s">
        <v>514</v>
      </c>
      <c r="E228" t="s">
        <v>514</v>
      </c>
      <c r="F228" t="s">
        <v>514</v>
      </c>
      <c r="G228" t="s">
        <v>514</v>
      </c>
    </row>
    <row r="230" spans="2:7" x14ac:dyDescent="0.25">
      <c r="C230" t="s">
        <v>514</v>
      </c>
      <c r="D230" t="s">
        <v>514</v>
      </c>
      <c r="E230" t="s">
        <v>514</v>
      </c>
      <c r="F230" t="s">
        <v>514</v>
      </c>
      <c r="G230" t="s">
        <v>514</v>
      </c>
    </row>
    <row r="232" spans="2:7" x14ac:dyDescent="0.25">
      <c r="C232" t="s">
        <v>514</v>
      </c>
      <c r="D232" t="s">
        <v>514</v>
      </c>
      <c r="E232" t="s">
        <v>514</v>
      </c>
      <c r="F232" t="s">
        <v>514</v>
      </c>
      <c r="G232" t="s">
        <v>514</v>
      </c>
    </row>
    <row r="234" spans="2:7" x14ac:dyDescent="0.25">
      <c r="E234" t="s">
        <v>507</v>
      </c>
      <c r="F234" t="s">
        <v>508</v>
      </c>
    </row>
    <row r="236" spans="2:7" x14ac:dyDescent="0.25">
      <c r="E236" t="s">
        <v>509</v>
      </c>
      <c r="F236" t="s">
        <v>510</v>
      </c>
    </row>
    <row r="237" spans="2:7" x14ac:dyDescent="0.25">
      <c r="E237" t="s">
        <v>511</v>
      </c>
      <c r="F237" t="s">
        <v>512</v>
      </c>
    </row>
    <row r="238" spans="2:7" x14ac:dyDescent="0.25">
      <c r="E238" t="s">
        <v>513</v>
      </c>
      <c r="F238" t="s">
        <v>548</v>
      </c>
    </row>
    <row r="240" spans="2:7" x14ac:dyDescent="0.25">
      <c r="B240" t="s">
        <v>515</v>
      </c>
    </row>
    <row r="241" spans="2:7" x14ac:dyDescent="0.25">
      <c r="B241" t="s">
        <v>515</v>
      </c>
      <c r="D241" t="s">
        <v>516</v>
      </c>
      <c r="E241" t="s">
        <v>517</v>
      </c>
      <c r="G241" t="s">
        <v>518</v>
      </c>
    </row>
    <row r="242" spans="2:7" x14ac:dyDescent="0.25">
      <c r="B242" t="s">
        <v>515</v>
      </c>
    </row>
    <row r="243" spans="2:7" x14ac:dyDescent="0.25">
      <c r="B243" t="s">
        <v>515</v>
      </c>
      <c r="C243" t="s">
        <v>514</v>
      </c>
      <c r="D243" t="s">
        <v>514</v>
      </c>
      <c r="E243" t="s">
        <v>514</v>
      </c>
      <c r="F243" t="s">
        <v>514</v>
      </c>
      <c r="G243" t="s">
        <v>514</v>
      </c>
    </row>
    <row r="244" spans="2:7" x14ac:dyDescent="0.25">
      <c r="B244" t="s">
        <v>515</v>
      </c>
      <c r="D244" t="s">
        <v>519</v>
      </c>
      <c r="E244" t="s">
        <v>520</v>
      </c>
    </row>
    <row r="246" spans="2:7" x14ac:dyDescent="0.25">
      <c r="C246" t="s">
        <v>514</v>
      </c>
      <c r="D246" t="s">
        <v>514</v>
      </c>
      <c r="E246" t="s">
        <v>514</v>
      </c>
      <c r="F246" t="s">
        <v>514</v>
      </c>
      <c r="G246" t="s">
        <v>514</v>
      </c>
    </row>
    <row r="248" spans="2:7" x14ac:dyDescent="0.25">
      <c r="C248" t="s">
        <v>514</v>
      </c>
      <c r="D248" t="s">
        <v>514</v>
      </c>
      <c r="E248" t="s">
        <v>514</v>
      </c>
      <c r="F248" t="s">
        <v>514</v>
      </c>
      <c r="G248" t="s">
        <v>514</v>
      </c>
    </row>
    <row r="250" spans="2:7" x14ac:dyDescent="0.25">
      <c r="C250" t="s">
        <v>514</v>
      </c>
      <c r="D250" t="s">
        <v>514</v>
      </c>
      <c r="E250" t="s">
        <v>514</v>
      </c>
      <c r="F250" t="s">
        <v>514</v>
      </c>
      <c r="G250" t="s">
        <v>514</v>
      </c>
    </row>
    <row r="252" spans="2:7" x14ac:dyDescent="0.25">
      <c r="C252" t="s">
        <v>514</v>
      </c>
      <c r="D252" t="s">
        <v>514</v>
      </c>
      <c r="E252" t="s">
        <v>514</v>
      </c>
      <c r="F252" t="s">
        <v>514</v>
      </c>
      <c r="G252" t="s">
        <v>514</v>
      </c>
    </row>
    <row r="254" spans="2:7" x14ac:dyDescent="0.25">
      <c r="C254" t="s">
        <v>514</v>
      </c>
      <c r="D254" t="s">
        <v>514</v>
      </c>
      <c r="E254" t="s">
        <v>514</v>
      </c>
      <c r="F254" t="s">
        <v>514</v>
      </c>
      <c r="G254" t="s">
        <v>514</v>
      </c>
    </row>
    <row r="256" spans="2:7" x14ac:dyDescent="0.25">
      <c r="E256" t="s">
        <v>507</v>
      </c>
      <c r="F256" t="s">
        <v>508</v>
      </c>
    </row>
    <row r="258" spans="2:7" x14ac:dyDescent="0.25">
      <c r="E258" t="s">
        <v>509</v>
      </c>
      <c r="F258" t="s">
        <v>510</v>
      </c>
    </row>
    <row r="259" spans="2:7" x14ac:dyDescent="0.25">
      <c r="E259" t="s">
        <v>511</v>
      </c>
      <c r="F259" t="s">
        <v>512</v>
      </c>
    </row>
    <row r="260" spans="2:7" x14ac:dyDescent="0.25">
      <c r="E260" t="s">
        <v>513</v>
      </c>
      <c r="F260" t="s">
        <v>548</v>
      </c>
    </row>
    <row r="262" spans="2:7" x14ac:dyDescent="0.25">
      <c r="B262" t="s">
        <v>515</v>
      </c>
    </row>
    <row r="263" spans="2:7" x14ac:dyDescent="0.25">
      <c r="B263" t="s">
        <v>515</v>
      </c>
      <c r="D263" t="s">
        <v>516</v>
      </c>
      <c r="E263" t="s">
        <v>517</v>
      </c>
      <c r="G263" t="s">
        <v>518</v>
      </c>
    </row>
    <row r="264" spans="2:7" x14ac:dyDescent="0.25">
      <c r="B264" t="s">
        <v>515</v>
      </c>
    </row>
    <row r="265" spans="2:7" x14ac:dyDescent="0.25">
      <c r="B265" t="s">
        <v>515</v>
      </c>
      <c r="C265" t="s">
        <v>514</v>
      </c>
      <c r="D265" t="s">
        <v>514</v>
      </c>
      <c r="E265" t="s">
        <v>514</v>
      </c>
      <c r="F265" t="s">
        <v>514</v>
      </c>
      <c r="G265" t="s">
        <v>514</v>
      </c>
    </row>
    <row r="266" spans="2:7" x14ac:dyDescent="0.25">
      <c r="B266" t="s">
        <v>515</v>
      </c>
      <c r="D266" t="s">
        <v>519</v>
      </c>
      <c r="E266" t="s">
        <v>520</v>
      </c>
    </row>
    <row r="268" spans="2:7" x14ac:dyDescent="0.25">
      <c r="C268" t="s">
        <v>514</v>
      </c>
      <c r="D268" t="s">
        <v>514</v>
      </c>
      <c r="E268" t="s">
        <v>514</v>
      </c>
      <c r="F268" t="s">
        <v>514</v>
      </c>
      <c r="G268" t="s">
        <v>514</v>
      </c>
    </row>
    <row r="270" spans="2:7" x14ac:dyDescent="0.25">
      <c r="C270" t="s">
        <v>514</v>
      </c>
      <c r="D270" t="s">
        <v>514</v>
      </c>
      <c r="E270" t="s">
        <v>514</v>
      </c>
      <c r="F270" t="s">
        <v>514</v>
      </c>
      <c r="G270" t="s">
        <v>514</v>
      </c>
    </row>
    <row r="272" spans="2:7" x14ac:dyDescent="0.25">
      <c r="C272" t="s">
        <v>514</v>
      </c>
      <c r="D272" t="s">
        <v>514</v>
      </c>
      <c r="E272" t="s">
        <v>514</v>
      </c>
      <c r="F272" t="s">
        <v>514</v>
      </c>
      <c r="G272" t="s">
        <v>514</v>
      </c>
    </row>
    <row r="274" spans="2:7" x14ac:dyDescent="0.25">
      <c r="C274" t="s">
        <v>514</v>
      </c>
      <c r="D274" t="s">
        <v>514</v>
      </c>
      <c r="E274" t="s">
        <v>514</v>
      </c>
      <c r="F274" t="s">
        <v>514</v>
      </c>
      <c r="G274" t="s">
        <v>514</v>
      </c>
    </row>
    <row r="276" spans="2:7" x14ac:dyDescent="0.25">
      <c r="C276" t="s">
        <v>514</v>
      </c>
      <c r="D276" t="s">
        <v>514</v>
      </c>
      <c r="E276" t="s">
        <v>514</v>
      </c>
      <c r="F276" t="s">
        <v>514</v>
      </c>
      <c r="G276" t="s">
        <v>514</v>
      </c>
    </row>
    <row r="278" spans="2:7" x14ac:dyDescent="0.25">
      <c r="C278" t="s">
        <v>514</v>
      </c>
      <c r="D278" t="s">
        <v>514</v>
      </c>
      <c r="E278" t="s">
        <v>514</v>
      </c>
      <c r="F278" t="s">
        <v>514</v>
      </c>
      <c r="G278" t="s">
        <v>514</v>
      </c>
    </row>
    <row r="280" spans="2:7" x14ac:dyDescent="0.25">
      <c r="C280" t="s">
        <v>514</v>
      </c>
      <c r="D280" t="s">
        <v>514</v>
      </c>
      <c r="E280" t="s">
        <v>514</v>
      </c>
      <c r="F280" t="s">
        <v>514</v>
      </c>
      <c r="G280" t="s">
        <v>514</v>
      </c>
    </row>
    <row r="282" spans="2:7" x14ac:dyDescent="0.25">
      <c r="E282" t="s">
        <v>507</v>
      </c>
      <c r="F282" t="s">
        <v>508</v>
      </c>
    </row>
    <row r="284" spans="2:7" x14ac:dyDescent="0.25">
      <c r="E284" t="s">
        <v>509</v>
      </c>
      <c r="F284" t="s">
        <v>510</v>
      </c>
    </row>
    <row r="285" spans="2:7" x14ac:dyDescent="0.25">
      <c r="E285" t="s">
        <v>511</v>
      </c>
      <c r="F285" t="s">
        <v>512</v>
      </c>
    </row>
    <row r="286" spans="2:7" x14ac:dyDescent="0.25">
      <c r="E286" t="s">
        <v>513</v>
      </c>
      <c r="F286" t="s">
        <v>548</v>
      </c>
    </row>
    <row r="288" spans="2:7" x14ac:dyDescent="0.25">
      <c r="B288" t="s">
        <v>515</v>
      </c>
    </row>
    <row r="289" spans="2:7" x14ac:dyDescent="0.25">
      <c r="B289" t="s">
        <v>515</v>
      </c>
      <c r="D289" t="s">
        <v>516</v>
      </c>
      <c r="E289" t="s">
        <v>517</v>
      </c>
      <c r="G289" t="s">
        <v>518</v>
      </c>
    </row>
    <row r="290" spans="2:7" x14ac:dyDescent="0.25">
      <c r="B290" t="s">
        <v>515</v>
      </c>
    </row>
    <row r="291" spans="2:7" x14ac:dyDescent="0.25">
      <c r="B291" t="s">
        <v>515</v>
      </c>
      <c r="C291" t="s">
        <v>514</v>
      </c>
      <c r="D291" t="s">
        <v>514</v>
      </c>
      <c r="E291" t="s">
        <v>514</v>
      </c>
      <c r="F291" t="s">
        <v>514</v>
      </c>
      <c r="G291" t="s">
        <v>514</v>
      </c>
    </row>
    <row r="292" spans="2:7" x14ac:dyDescent="0.25">
      <c r="B292" t="s">
        <v>515</v>
      </c>
      <c r="D292" t="s">
        <v>519</v>
      </c>
      <c r="E292" t="s">
        <v>520</v>
      </c>
    </row>
    <row r="294" spans="2:7" x14ac:dyDescent="0.25">
      <c r="C294" t="s">
        <v>514</v>
      </c>
      <c r="D294" t="s">
        <v>514</v>
      </c>
      <c r="E294" t="s">
        <v>514</v>
      </c>
      <c r="F294" t="s">
        <v>514</v>
      </c>
      <c r="G294" t="s">
        <v>514</v>
      </c>
    </row>
    <row r="296" spans="2:7" x14ac:dyDescent="0.25">
      <c r="C296" t="s">
        <v>514</v>
      </c>
      <c r="D296" t="s">
        <v>514</v>
      </c>
      <c r="E296" t="s">
        <v>514</v>
      </c>
      <c r="F296" t="s">
        <v>514</v>
      </c>
      <c r="G296" t="s">
        <v>514</v>
      </c>
    </row>
    <row r="298" spans="2:7" x14ac:dyDescent="0.25">
      <c r="C298" t="s">
        <v>514</v>
      </c>
      <c r="D298" t="s">
        <v>514</v>
      </c>
      <c r="E298" t="s">
        <v>514</v>
      </c>
      <c r="F298" t="s">
        <v>514</v>
      </c>
      <c r="G298" t="s">
        <v>514</v>
      </c>
    </row>
    <row r="300" spans="2:7" x14ac:dyDescent="0.25">
      <c r="C300" t="s">
        <v>514</v>
      </c>
      <c r="D300" t="s">
        <v>514</v>
      </c>
      <c r="E300" t="s">
        <v>514</v>
      </c>
      <c r="F300" t="s">
        <v>514</v>
      </c>
      <c r="G300" t="s">
        <v>514</v>
      </c>
    </row>
    <row r="302" spans="2:7" x14ac:dyDescent="0.25">
      <c r="C302" t="s">
        <v>514</v>
      </c>
      <c r="D302" t="s">
        <v>514</v>
      </c>
      <c r="E302" t="s">
        <v>514</v>
      </c>
      <c r="F302" t="s">
        <v>514</v>
      </c>
      <c r="G302" t="s">
        <v>514</v>
      </c>
    </row>
    <row r="304" spans="2:7" x14ac:dyDescent="0.25">
      <c r="C304" t="s">
        <v>514</v>
      </c>
      <c r="D304" t="s">
        <v>514</v>
      </c>
      <c r="E304" t="s">
        <v>514</v>
      </c>
      <c r="F304" t="s">
        <v>514</v>
      </c>
      <c r="G304" t="s">
        <v>514</v>
      </c>
    </row>
    <row r="306" spans="2:7" x14ac:dyDescent="0.25">
      <c r="C306" t="s">
        <v>514</v>
      </c>
      <c r="D306" t="s">
        <v>514</v>
      </c>
      <c r="E306" t="s">
        <v>514</v>
      </c>
      <c r="F306" t="s">
        <v>514</v>
      </c>
      <c r="G306" t="s">
        <v>514</v>
      </c>
    </row>
    <row r="308" spans="2:7" x14ac:dyDescent="0.25">
      <c r="E308" t="s">
        <v>507</v>
      </c>
      <c r="F308" t="s">
        <v>508</v>
      </c>
    </row>
    <row r="310" spans="2:7" x14ac:dyDescent="0.25">
      <c r="E310" t="s">
        <v>509</v>
      </c>
      <c r="F310" t="s">
        <v>510</v>
      </c>
    </row>
    <row r="311" spans="2:7" x14ac:dyDescent="0.25">
      <c r="E311" t="s">
        <v>511</v>
      </c>
      <c r="F311" t="s">
        <v>512</v>
      </c>
    </row>
    <row r="312" spans="2:7" x14ac:dyDescent="0.25">
      <c r="E312" t="s">
        <v>513</v>
      </c>
      <c r="F312" t="s">
        <v>548</v>
      </c>
    </row>
    <row r="314" spans="2:7" x14ac:dyDescent="0.25">
      <c r="B314" t="s">
        <v>515</v>
      </c>
    </row>
    <row r="315" spans="2:7" x14ac:dyDescent="0.25">
      <c r="B315" t="s">
        <v>515</v>
      </c>
      <c r="D315" t="s">
        <v>516</v>
      </c>
      <c r="E315" t="s">
        <v>517</v>
      </c>
      <c r="G315" t="s">
        <v>518</v>
      </c>
    </row>
    <row r="316" spans="2:7" x14ac:dyDescent="0.25">
      <c r="B316" t="s">
        <v>515</v>
      </c>
    </row>
    <row r="317" spans="2:7" x14ac:dyDescent="0.25">
      <c r="B317" t="s">
        <v>515</v>
      </c>
      <c r="C317" t="s">
        <v>514</v>
      </c>
      <c r="D317" t="s">
        <v>514</v>
      </c>
      <c r="E317" t="s">
        <v>514</v>
      </c>
      <c r="F317" t="s">
        <v>514</v>
      </c>
      <c r="G317" t="s">
        <v>514</v>
      </c>
    </row>
    <row r="318" spans="2:7" x14ac:dyDescent="0.25">
      <c r="B318" t="s">
        <v>515</v>
      </c>
      <c r="D318" t="s">
        <v>519</v>
      </c>
      <c r="E318" t="s">
        <v>520</v>
      </c>
    </row>
    <row r="320" spans="2:7" x14ac:dyDescent="0.25">
      <c r="C320" t="s">
        <v>514</v>
      </c>
      <c r="D320" t="s">
        <v>514</v>
      </c>
      <c r="E320" t="s">
        <v>514</v>
      </c>
      <c r="F320" t="s">
        <v>514</v>
      </c>
      <c r="G320" t="s">
        <v>514</v>
      </c>
    </row>
    <row r="322" spans="3:7" x14ac:dyDescent="0.25">
      <c r="C322" t="s">
        <v>514</v>
      </c>
      <c r="D322" t="s">
        <v>514</v>
      </c>
      <c r="E322" t="s">
        <v>514</v>
      </c>
      <c r="F322" t="s">
        <v>514</v>
      </c>
      <c r="G322" t="s">
        <v>514</v>
      </c>
    </row>
    <row r="324" spans="3:7" x14ac:dyDescent="0.25">
      <c r="C324" t="s">
        <v>514</v>
      </c>
      <c r="D324" t="s">
        <v>514</v>
      </c>
      <c r="E324" t="s">
        <v>514</v>
      </c>
      <c r="F324" t="s">
        <v>514</v>
      </c>
      <c r="G324" t="s">
        <v>514</v>
      </c>
    </row>
    <row r="326" spans="3:7" x14ac:dyDescent="0.25">
      <c r="C326" t="s">
        <v>514</v>
      </c>
      <c r="D326" t="s">
        <v>514</v>
      </c>
      <c r="E326" t="s">
        <v>514</v>
      </c>
      <c r="F326" t="s">
        <v>514</v>
      </c>
      <c r="G326" t="s">
        <v>514</v>
      </c>
    </row>
    <row r="328" spans="3:7" x14ac:dyDescent="0.25">
      <c r="C328" t="s">
        <v>514</v>
      </c>
      <c r="D328" t="s">
        <v>514</v>
      </c>
      <c r="E328" t="s">
        <v>514</v>
      </c>
      <c r="F328" t="s">
        <v>514</v>
      </c>
      <c r="G328" t="s">
        <v>514</v>
      </c>
    </row>
    <row r="330" spans="3:7" x14ac:dyDescent="0.25">
      <c r="C330" t="s">
        <v>514</v>
      </c>
      <c r="D330" t="s">
        <v>514</v>
      </c>
      <c r="E330" t="s">
        <v>514</v>
      </c>
      <c r="F330" t="s">
        <v>514</v>
      </c>
      <c r="G330" t="s">
        <v>514</v>
      </c>
    </row>
    <row r="332" spans="3:7" x14ac:dyDescent="0.25">
      <c r="E332" t="s">
        <v>507</v>
      </c>
      <c r="F332" t="s">
        <v>508</v>
      </c>
    </row>
    <row r="334" spans="3:7" x14ac:dyDescent="0.25">
      <c r="E334" t="s">
        <v>509</v>
      </c>
      <c r="F334" t="s">
        <v>510</v>
      </c>
    </row>
    <row r="335" spans="3:7" x14ac:dyDescent="0.25">
      <c r="E335" t="s">
        <v>511</v>
      </c>
      <c r="F335" t="s">
        <v>512</v>
      </c>
    </row>
    <row r="336" spans="3:7" x14ac:dyDescent="0.25">
      <c r="E336" t="s">
        <v>513</v>
      </c>
      <c r="F336" t="s">
        <v>548</v>
      </c>
    </row>
    <row r="338" spans="2:7" x14ac:dyDescent="0.25">
      <c r="B338" t="s">
        <v>515</v>
      </c>
    </row>
    <row r="339" spans="2:7" x14ac:dyDescent="0.25">
      <c r="B339" t="s">
        <v>515</v>
      </c>
      <c r="D339" t="s">
        <v>516</v>
      </c>
      <c r="E339" t="s">
        <v>517</v>
      </c>
      <c r="G339" t="s">
        <v>518</v>
      </c>
    </row>
    <row r="340" spans="2:7" x14ac:dyDescent="0.25">
      <c r="B340" t="s">
        <v>515</v>
      </c>
    </row>
    <row r="341" spans="2:7" x14ac:dyDescent="0.25">
      <c r="B341" t="s">
        <v>515</v>
      </c>
      <c r="C341" t="s">
        <v>514</v>
      </c>
      <c r="D341" t="s">
        <v>514</v>
      </c>
      <c r="E341" t="s">
        <v>514</v>
      </c>
      <c r="F341" t="s">
        <v>514</v>
      </c>
      <c r="G341" t="s">
        <v>514</v>
      </c>
    </row>
    <row r="342" spans="2:7" x14ac:dyDescent="0.25">
      <c r="B342" t="s">
        <v>515</v>
      </c>
      <c r="D342" t="s">
        <v>519</v>
      </c>
      <c r="E342" t="s">
        <v>520</v>
      </c>
    </row>
    <row r="344" spans="2:7" x14ac:dyDescent="0.25">
      <c r="C344" t="s">
        <v>514</v>
      </c>
      <c r="D344" t="s">
        <v>514</v>
      </c>
      <c r="E344" t="s">
        <v>514</v>
      </c>
      <c r="F344" t="s">
        <v>514</v>
      </c>
      <c r="G344" t="s">
        <v>514</v>
      </c>
    </row>
    <row r="346" spans="2:7" x14ac:dyDescent="0.25">
      <c r="C346" t="s">
        <v>514</v>
      </c>
      <c r="D346" t="s">
        <v>514</v>
      </c>
      <c r="E346" t="s">
        <v>514</v>
      </c>
      <c r="F346" t="s">
        <v>514</v>
      </c>
      <c r="G346" t="s">
        <v>514</v>
      </c>
    </row>
    <row r="348" spans="2:7" x14ac:dyDescent="0.25">
      <c r="C348" t="s">
        <v>514</v>
      </c>
      <c r="D348" t="s">
        <v>514</v>
      </c>
      <c r="E348" t="s">
        <v>514</v>
      </c>
      <c r="F348" t="s">
        <v>514</v>
      </c>
      <c r="G348" t="s">
        <v>514</v>
      </c>
    </row>
    <row r="350" spans="2:7" x14ac:dyDescent="0.25">
      <c r="C350" t="s">
        <v>514</v>
      </c>
      <c r="D350" t="s">
        <v>514</v>
      </c>
      <c r="E350" t="s">
        <v>514</v>
      </c>
      <c r="F350" t="s">
        <v>514</v>
      </c>
      <c r="G350" t="s">
        <v>514</v>
      </c>
    </row>
    <row r="352" spans="2:7" x14ac:dyDescent="0.25">
      <c r="C352" t="s">
        <v>514</v>
      </c>
      <c r="D352" t="s">
        <v>514</v>
      </c>
      <c r="E352" t="s">
        <v>514</v>
      </c>
      <c r="F352" t="s">
        <v>514</v>
      </c>
      <c r="G352" t="s">
        <v>514</v>
      </c>
    </row>
    <row r="354" spans="2:7" x14ac:dyDescent="0.25">
      <c r="C354" t="s">
        <v>514</v>
      </c>
      <c r="D354" t="s">
        <v>514</v>
      </c>
      <c r="E354" t="s">
        <v>514</v>
      </c>
      <c r="F354" t="s">
        <v>514</v>
      </c>
      <c r="G354" t="s">
        <v>514</v>
      </c>
    </row>
    <row r="356" spans="2:7" x14ac:dyDescent="0.25">
      <c r="C356" t="s">
        <v>514</v>
      </c>
      <c r="D356" t="s">
        <v>514</v>
      </c>
      <c r="E356" t="s">
        <v>514</v>
      </c>
      <c r="F356" t="s">
        <v>514</v>
      </c>
      <c r="G356" t="s">
        <v>514</v>
      </c>
    </row>
    <row r="358" spans="2:7" x14ac:dyDescent="0.25">
      <c r="E358" t="s">
        <v>507</v>
      </c>
      <c r="F358" t="s">
        <v>508</v>
      </c>
    </row>
    <row r="360" spans="2:7" x14ac:dyDescent="0.25">
      <c r="E360" t="s">
        <v>509</v>
      </c>
      <c r="F360" t="s">
        <v>510</v>
      </c>
    </row>
    <row r="361" spans="2:7" x14ac:dyDescent="0.25">
      <c r="E361" t="s">
        <v>511</v>
      </c>
      <c r="F361" t="s">
        <v>512</v>
      </c>
    </row>
    <row r="362" spans="2:7" x14ac:dyDescent="0.25">
      <c r="E362" t="s">
        <v>513</v>
      </c>
      <c r="F362" t="s">
        <v>548</v>
      </c>
    </row>
    <row r="364" spans="2:7" x14ac:dyDescent="0.25">
      <c r="B364" t="s">
        <v>515</v>
      </c>
    </row>
    <row r="365" spans="2:7" x14ac:dyDescent="0.25">
      <c r="B365" t="s">
        <v>515</v>
      </c>
      <c r="D365" t="s">
        <v>516</v>
      </c>
      <c r="E365" t="s">
        <v>517</v>
      </c>
      <c r="G365" t="s">
        <v>518</v>
      </c>
    </row>
    <row r="366" spans="2:7" x14ac:dyDescent="0.25">
      <c r="B366" t="s">
        <v>515</v>
      </c>
    </row>
    <row r="367" spans="2:7" x14ac:dyDescent="0.25">
      <c r="B367" t="s">
        <v>515</v>
      </c>
      <c r="C367" t="s">
        <v>514</v>
      </c>
      <c r="D367" t="s">
        <v>514</v>
      </c>
      <c r="E367" t="s">
        <v>514</v>
      </c>
      <c r="F367" t="s">
        <v>514</v>
      </c>
      <c r="G367" t="s">
        <v>514</v>
      </c>
    </row>
    <row r="368" spans="2:7" x14ac:dyDescent="0.25">
      <c r="B368" t="s">
        <v>515</v>
      </c>
      <c r="D368" t="s">
        <v>519</v>
      </c>
      <c r="E368" t="s">
        <v>520</v>
      </c>
    </row>
    <row r="370" spans="3:7" x14ac:dyDescent="0.25">
      <c r="C370" t="s">
        <v>514</v>
      </c>
      <c r="D370" t="s">
        <v>514</v>
      </c>
      <c r="E370" t="s">
        <v>514</v>
      </c>
      <c r="F370" t="s">
        <v>514</v>
      </c>
      <c r="G370" t="s">
        <v>514</v>
      </c>
    </row>
    <row r="372" spans="3:7" x14ac:dyDescent="0.25">
      <c r="C372" t="s">
        <v>514</v>
      </c>
      <c r="D372" t="s">
        <v>514</v>
      </c>
      <c r="E372" t="s">
        <v>514</v>
      </c>
      <c r="F372" t="s">
        <v>514</v>
      </c>
      <c r="G372" t="s">
        <v>514</v>
      </c>
    </row>
    <row r="374" spans="3:7" x14ac:dyDescent="0.25">
      <c r="C374" t="s">
        <v>514</v>
      </c>
      <c r="D374" t="s">
        <v>514</v>
      </c>
      <c r="E374" t="s">
        <v>514</v>
      </c>
      <c r="F374" t="s">
        <v>514</v>
      </c>
      <c r="G374" t="s">
        <v>514</v>
      </c>
    </row>
    <row r="376" spans="3:7" x14ac:dyDescent="0.25">
      <c r="C376" t="s">
        <v>514</v>
      </c>
      <c r="D376" t="s">
        <v>514</v>
      </c>
      <c r="E376" t="s">
        <v>514</v>
      </c>
      <c r="F376" t="s">
        <v>514</v>
      </c>
      <c r="G376" t="s">
        <v>514</v>
      </c>
    </row>
    <row r="378" spans="3:7" x14ac:dyDescent="0.25">
      <c r="C378" t="s">
        <v>514</v>
      </c>
      <c r="D378" t="s">
        <v>514</v>
      </c>
      <c r="E378" t="s">
        <v>514</v>
      </c>
      <c r="F378" t="s">
        <v>514</v>
      </c>
      <c r="G378" t="s">
        <v>514</v>
      </c>
    </row>
    <row r="380" spans="3:7" x14ac:dyDescent="0.25">
      <c r="C380" t="s">
        <v>514</v>
      </c>
      <c r="D380" t="s">
        <v>514</v>
      </c>
      <c r="E380" t="s">
        <v>514</v>
      </c>
      <c r="F380" t="s">
        <v>514</v>
      </c>
      <c r="G380" t="s">
        <v>514</v>
      </c>
    </row>
    <row r="382" spans="3:7" x14ac:dyDescent="0.25">
      <c r="C382" t="s">
        <v>514</v>
      </c>
      <c r="D382" t="s">
        <v>514</v>
      </c>
      <c r="E382" t="s">
        <v>514</v>
      </c>
      <c r="F382" t="s">
        <v>514</v>
      </c>
      <c r="G382" t="s">
        <v>514</v>
      </c>
    </row>
    <row r="384" spans="3:7" x14ac:dyDescent="0.25">
      <c r="C384" t="s">
        <v>514</v>
      </c>
      <c r="D384" t="s">
        <v>514</v>
      </c>
      <c r="E384" t="s">
        <v>514</v>
      </c>
      <c r="F384" t="s">
        <v>514</v>
      </c>
      <c r="G384" t="s">
        <v>514</v>
      </c>
    </row>
    <row r="385" spans="3:7" x14ac:dyDescent="0.25">
      <c r="C385" t="s">
        <v>514</v>
      </c>
      <c r="D385" t="s">
        <v>514</v>
      </c>
      <c r="E385" t="s">
        <v>514</v>
      </c>
      <c r="F385" t="s">
        <v>514</v>
      </c>
      <c r="G385" t="s">
        <v>514</v>
      </c>
    </row>
  </sheetData>
  <sortState ref="A1:G400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5"/>
  <sheetViews>
    <sheetView topLeftCell="D4" zoomScale="60" zoomScaleNormal="60" workbookViewId="0">
      <selection activeCell="D28" sqref="D28"/>
    </sheetView>
  </sheetViews>
  <sheetFormatPr baseColWidth="10" defaultRowHeight="15" x14ac:dyDescent="0.25"/>
  <cols>
    <col min="3" max="3" width="16.5703125" bestFit="1" customWidth="1"/>
    <col min="4" max="4" width="137" bestFit="1" customWidth="1"/>
    <col min="6" max="6" width="16.5703125" bestFit="1" customWidth="1"/>
    <col min="7" max="7" width="137" bestFit="1" customWidth="1"/>
  </cols>
  <sheetData>
    <row r="2" spans="3:7" x14ac:dyDescent="0.25">
      <c r="G2" s="11" t="s">
        <v>545</v>
      </c>
    </row>
    <row r="5" spans="3:7" ht="18" x14ac:dyDescent="0.25">
      <c r="C5" s="70" t="s">
        <v>414</v>
      </c>
      <c r="D5" s="97" t="s">
        <v>415</v>
      </c>
      <c r="F5" s="70" t="s">
        <v>414</v>
      </c>
      <c r="G5" s="97" t="s">
        <v>415</v>
      </c>
    </row>
    <row r="6" spans="3:7" ht="18" x14ac:dyDescent="0.25">
      <c r="C6" s="70" t="s">
        <v>416</v>
      </c>
      <c r="D6" s="97" t="s">
        <v>417</v>
      </c>
      <c r="F6" s="70" t="s">
        <v>416</v>
      </c>
      <c r="G6" s="97" t="s">
        <v>417</v>
      </c>
    </row>
    <row r="7" spans="3:7" ht="18" x14ac:dyDescent="0.25">
      <c r="C7" s="70" t="s">
        <v>418</v>
      </c>
      <c r="D7" s="97" t="s">
        <v>419</v>
      </c>
      <c r="F7" s="70" t="s">
        <v>418</v>
      </c>
      <c r="G7" s="97" t="s">
        <v>419</v>
      </c>
    </row>
    <row r="8" spans="3:7" ht="18" x14ac:dyDescent="0.25">
      <c r="C8" s="70" t="s">
        <v>420</v>
      </c>
      <c r="D8" s="97" t="s">
        <v>421</v>
      </c>
      <c r="F8" s="70" t="s">
        <v>420</v>
      </c>
      <c r="G8" s="97" t="s">
        <v>421</v>
      </c>
    </row>
    <row r="9" spans="3:7" ht="18" x14ac:dyDescent="0.25">
      <c r="C9" s="70" t="s">
        <v>422</v>
      </c>
      <c r="D9" s="97" t="s">
        <v>423</v>
      </c>
      <c r="F9" s="70" t="s">
        <v>422</v>
      </c>
      <c r="G9" s="97" t="s">
        <v>423</v>
      </c>
    </row>
    <row r="10" spans="3:7" ht="18" x14ac:dyDescent="0.25">
      <c r="C10" s="70" t="s">
        <v>424</v>
      </c>
      <c r="D10" s="97" t="s">
        <v>425</v>
      </c>
      <c r="F10" s="70" t="s">
        <v>424</v>
      </c>
      <c r="G10" s="97" t="s">
        <v>425</v>
      </c>
    </row>
    <row r="11" spans="3:7" ht="18" x14ac:dyDescent="0.25">
      <c r="C11" s="70" t="s">
        <v>426</v>
      </c>
      <c r="D11" s="97" t="s">
        <v>428</v>
      </c>
      <c r="F11" s="70" t="s">
        <v>426</v>
      </c>
      <c r="G11" s="97" t="s">
        <v>428</v>
      </c>
    </row>
    <row r="12" spans="3:7" ht="18" x14ac:dyDescent="0.25">
      <c r="C12" s="70" t="s">
        <v>427</v>
      </c>
      <c r="D12" s="97" t="s">
        <v>485</v>
      </c>
      <c r="F12" s="70" t="s">
        <v>427</v>
      </c>
      <c r="G12" s="97" t="s">
        <v>485</v>
      </c>
    </row>
    <row r="13" spans="3:7" ht="18" x14ac:dyDescent="0.25">
      <c r="C13" s="70" t="s">
        <v>429</v>
      </c>
      <c r="D13" s="97" t="s">
        <v>431</v>
      </c>
      <c r="E13" t="s">
        <v>546</v>
      </c>
      <c r="F13" s="70" t="s">
        <v>429</v>
      </c>
      <c r="G13" s="97" t="s">
        <v>541</v>
      </c>
    </row>
    <row r="14" spans="3:7" ht="18" x14ac:dyDescent="0.25">
      <c r="C14" s="70" t="s">
        <v>430</v>
      </c>
      <c r="D14" s="97" t="s">
        <v>433</v>
      </c>
      <c r="F14" s="70" t="s">
        <v>430</v>
      </c>
      <c r="G14" s="97" t="s">
        <v>433</v>
      </c>
    </row>
    <row r="15" spans="3:7" ht="18" x14ac:dyDescent="0.25">
      <c r="C15" s="70" t="s">
        <v>432</v>
      </c>
      <c r="D15" s="97" t="s">
        <v>486</v>
      </c>
      <c r="F15" s="70" t="s">
        <v>432</v>
      </c>
      <c r="G15" s="97" t="s">
        <v>486</v>
      </c>
    </row>
    <row r="16" spans="3:7" ht="18" x14ac:dyDescent="0.25">
      <c r="C16" s="70" t="s">
        <v>434</v>
      </c>
      <c r="D16" s="97" t="s">
        <v>436</v>
      </c>
      <c r="F16" s="70" t="s">
        <v>434</v>
      </c>
      <c r="G16" s="97" t="s">
        <v>436</v>
      </c>
    </row>
    <row r="17" spans="3:7" ht="18" x14ac:dyDescent="0.25">
      <c r="C17" s="70" t="s">
        <v>435</v>
      </c>
      <c r="D17" s="97" t="s">
        <v>438</v>
      </c>
      <c r="F17" s="70" t="s">
        <v>435</v>
      </c>
      <c r="G17" s="97" t="s">
        <v>438</v>
      </c>
    </row>
    <row r="18" spans="3:7" ht="18" x14ac:dyDescent="0.25">
      <c r="C18" s="70" t="s">
        <v>437</v>
      </c>
      <c r="D18" s="97" t="s">
        <v>440</v>
      </c>
      <c r="F18" s="70" t="s">
        <v>437</v>
      </c>
      <c r="G18" s="97" t="s">
        <v>440</v>
      </c>
    </row>
    <row r="19" spans="3:7" ht="18" x14ac:dyDescent="0.25">
      <c r="C19" s="70" t="s">
        <v>439</v>
      </c>
      <c r="D19" s="97" t="s">
        <v>442</v>
      </c>
      <c r="F19" s="70" t="s">
        <v>439</v>
      </c>
      <c r="G19" s="97" t="s">
        <v>442</v>
      </c>
    </row>
    <row r="20" spans="3:7" ht="18" x14ac:dyDescent="0.25">
      <c r="C20" s="70" t="s">
        <v>441</v>
      </c>
      <c r="D20" s="97" t="s">
        <v>487</v>
      </c>
      <c r="F20" s="70" t="s">
        <v>441</v>
      </c>
      <c r="G20" s="97" t="s">
        <v>487</v>
      </c>
    </row>
    <row r="21" spans="3:7" ht="18" x14ac:dyDescent="0.25">
      <c r="C21" s="70" t="s">
        <v>443</v>
      </c>
      <c r="D21" s="97" t="s">
        <v>488</v>
      </c>
      <c r="F21" s="70" t="s">
        <v>443</v>
      </c>
      <c r="G21" s="97" t="s">
        <v>488</v>
      </c>
    </row>
    <row r="22" spans="3:7" ht="18" x14ac:dyDescent="0.25">
      <c r="C22" s="70" t="s">
        <v>444</v>
      </c>
      <c r="D22" s="97" t="s">
        <v>446</v>
      </c>
      <c r="F22" s="70" t="s">
        <v>444</v>
      </c>
      <c r="G22" s="97" t="s">
        <v>446</v>
      </c>
    </row>
    <row r="23" spans="3:7" ht="18" x14ac:dyDescent="0.25">
      <c r="C23" s="70" t="s">
        <v>445</v>
      </c>
      <c r="D23" s="97" t="s">
        <v>448</v>
      </c>
      <c r="F23" s="70" t="s">
        <v>445</v>
      </c>
      <c r="G23" s="97" t="s">
        <v>448</v>
      </c>
    </row>
    <row r="24" spans="3:7" ht="18" x14ac:dyDescent="0.25">
      <c r="C24" s="70" t="s">
        <v>447</v>
      </c>
      <c r="D24" s="97" t="s">
        <v>450</v>
      </c>
      <c r="F24" s="70" t="s">
        <v>447</v>
      </c>
      <c r="G24" s="97" t="s">
        <v>450</v>
      </c>
    </row>
    <row r="25" spans="3:7" ht="18" x14ac:dyDescent="0.25">
      <c r="C25" s="70" t="s">
        <v>449</v>
      </c>
      <c r="D25" s="97" t="s">
        <v>452</v>
      </c>
      <c r="F25" s="70" t="s">
        <v>449</v>
      </c>
      <c r="G25" s="97" t="s">
        <v>452</v>
      </c>
    </row>
    <row r="26" spans="3:7" ht="18" x14ac:dyDescent="0.25">
      <c r="C26" s="70" t="s">
        <v>451</v>
      </c>
      <c r="D26" s="97" t="s">
        <v>454</v>
      </c>
      <c r="F26" s="70" t="s">
        <v>451</v>
      </c>
      <c r="G26" s="97" t="s">
        <v>454</v>
      </c>
    </row>
    <row r="27" spans="3:7" ht="18" x14ac:dyDescent="0.25">
      <c r="C27" s="70" t="s">
        <v>453</v>
      </c>
      <c r="D27" s="97" t="s">
        <v>456</v>
      </c>
      <c r="F27" s="70" t="s">
        <v>453</v>
      </c>
      <c r="G27" s="97" t="s">
        <v>456</v>
      </c>
    </row>
    <row r="28" spans="3:7" ht="18" x14ac:dyDescent="0.25">
      <c r="C28" s="70" t="s">
        <v>455</v>
      </c>
      <c r="D28" s="97" t="s">
        <v>458</v>
      </c>
      <c r="F28" s="70" t="s">
        <v>455</v>
      </c>
      <c r="G28" s="97" t="s">
        <v>542</v>
      </c>
    </row>
    <row r="29" spans="3:7" ht="18" x14ac:dyDescent="0.25">
      <c r="C29" s="70" t="s">
        <v>457</v>
      </c>
      <c r="D29" s="97" t="s">
        <v>495</v>
      </c>
      <c r="F29" s="70" t="s">
        <v>457</v>
      </c>
      <c r="G29" s="97" t="s">
        <v>495</v>
      </c>
    </row>
    <row r="30" spans="3:7" ht="18" x14ac:dyDescent="0.25">
      <c r="C30" s="70" t="s">
        <v>459</v>
      </c>
      <c r="D30" s="97" t="s">
        <v>405</v>
      </c>
      <c r="E30" t="s">
        <v>546</v>
      </c>
      <c r="F30" s="70" t="s">
        <v>459</v>
      </c>
      <c r="G30" s="97" t="s">
        <v>543</v>
      </c>
    </row>
    <row r="31" spans="3:7" ht="18" x14ac:dyDescent="0.25">
      <c r="C31" s="70" t="s">
        <v>460</v>
      </c>
      <c r="D31" s="97" t="s">
        <v>489</v>
      </c>
      <c r="F31" s="70" t="s">
        <v>460</v>
      </c>
      <c r="G31" s="97" t="s">
        <v>489</v>
      </c>
    </row>
    <row r="32" spans="3:7" ht="18" x14ac:dyDescent="0.25">
      <c r="C32" s="70" t="s">
        <v>490</v>
      </c>
      <c r="D32" s="97" t="s">
        <v>491</v>
      </c>
      <c r="F32" s="70" t="s">
        <v>490</v>
      </c>
      <c r="G32" s="97" t="s">
        <v>491</v>
      </c>
    </row>
    <row r="33" spans="3:7" ht="18" x14ac:dyDescent="0.25">
      <c r="C33" s="70" t="s">
        <v>492</v>
      </c>
      <c r="D33" s="97" t="s">
        <v>493</v>
      </c>
      <c r="F33" s="70" t="s">
        <v>492</v>
      </c>
      <c r="G33" s="97" t="s">
        <v>544</v>
      </c>
    </row>
    <row r="34" spans="3:7" ht="18" x14ac:dyDescent="0.25">
      <c r="C34" s="70" t="s">
        <v>494</v>
      </c>
      <c r="D34" s="97" t="s">
        <v>477</v>
      </c>
      <c r="F34" s="70" t="s">
        <v>494</v>
      </c>
      <c r="G34" s="97" t="s">
        <v>405</v>
      </c>
    </row>
    <row r="35" spans="3:7" ht="18" x14ac:dyDescent="0.25">
      <c r="C35" s="70" t="s">
        <v>496</v>
      </c>
      <c r="D35" s="97" t="s">
        <v>497</v>
      </c>
      <c r="F35" s="70" t="s">
        <v>496</v>
      </c>
      <c r="G35" s="97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E. E.P</vt:lpstr>
      <vt:lpstr>Ingresos</vt:lpstr>
      <vt:lpstr>Gastos</vt:lpstr>
      <vt:lpstr>marzo</vt:lpstr>
      <vt:lpstr>junio</vt:lpstr>
      <vt:lpstr>set</vt:lpstr>
      <vt:lpstr>dic</vt:lpstr>
      <vt:lpstr>Hoja1</vt:lpstr>
      <vt:lpstr>dic!REPORTE_enero_a_dic._2019</vt:lpstr>
      <vt:lpstr>marzo!REPORTE_enero_a_marzo_2019</vt:lpstr>
      <vt:lpstr>set!REPORTE_enero_a_set.2019_3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Jimenez</dc:creator>
  <cp:lastModifiedBy>Rolando Rodriguez Ocampo</cp:lastModifiedBy>
  <cp:lastPrinted>2020-01-21T17:42:19Z</cp:lastPrinted>
  <dcterms:created xsi:type="dcterms:W3CDTF">2016-10-12T13:59:59Z</dcterms:created>
  <dcterms:modified xsi:type="dcterms:W3CDTF">2020-01-21T17:44:12Z</dcterms:modified>
</cp:coreProperties>
</file>